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8" windowWidth="14808" windowHeight="7956" tabRatio="741" activeTab="3"/>
  </bookViews>
  <sheets>
    <sheet name="День 1 Понедельник" sheetId="1" r:id="rId1"/>
    <sheet name="День 2 Вторник" sheetId="2" r:id="rId2"/>
    <sheet name="День 3 Среда" sheetId="3" r:id="rId3"/>
    <sheet name="День 4 Четверг " sheetId="5" r:id="rId4"/>
    <sheet name="День 5 Пятница" sheetId="4" r:id="rId5"/>
    <sheet name="день 6 понедельник" sheetId="6" r:id="rId6"/>
    <sheet name="день 7 вторник" sheetId="7" r:id="rId7"/>
    <sheet name="день 8 среда" sheetId="8" r:id="rId8"/>
    <sheet name="день 9 четверг" sheetId="9" r:id="rId9"/>
    <sheet name="день 10 пятница" sheetId="10" r:id="rId10"/>
  </sheets>
  <calcPr calcId="124519"/>
</workbook>
</file>

<file path=xl/calcChain.xml><?xml version="1.0" encoding="utf-8"?>
<calcChain xmlns="http://schemas.openxmlformats.org/spreadsheetml/2006/main">
  <c r="C56" i="8"/>
  <c r="C64" i="2"/>
  <c r="E63"/>
  <c r="C55" i="1" l="1"/>
  <c r="C58" i="10" l="1"/>
  <c r="C57"/>
  <c r="C56" i="9"/>
  <c r="C57" s="1"/>
  <c r="C57" i="8"/>
  <c r="C53" i="7"/>
  <c r="C52"/>
  <c r="G50" i="6"/>
  <c r="C50"/>
  <c r="C51" s="1"/>
  <c r="C60" i="4"/>
  <c r="C61" s="1"/>
  <c r="C49" i="5"/>
  <c r="C63" i="2"/>
  <c r="E60" i="4"/>
  <c r="C48" i="5"/>
  <c r="C59" i="3"/>
  <c r="C60" s="1"/>
  <c r="E68" i="2"/>
  <c r="F68"/>
  <c r="G68"/>
  <c r="H68"/>
  <c r="I68"/>
  <c r="J68"/>
  <c r="K68"/>
  <c r="L68"/>
  <c r="M68"/>
  <c r="N68"/>
  <c r="O68"/>
  <c r="H22" i="1"/>
  <c r="C22"/>
  <c r="E22"/>
  <c r="J48" i="5"/>
  <c r="J28" i="2"/>
  <c r="C56" i="1" l="1"/>
  <c r="H56" i="8"/>
  <c r="H25"/>
  <c r="H57" l="1"/>
  <c r="H26" i="10"/>
  <c r="H57"/>
  <c r="H22" i="9"/>
  <c r="H23" i="7"/>
  <c r="H22" i="4"/>
  <c r="H20" i="5"/>
  <c r="H25" i="3"/>
  <c r="H63" i="2"/>
  <c r="H28"/>
  <c r="H55" i="1"/>
  <c r="H52" i="7"/>
  <c r="H60" i="4"/>
  <c r="H69" i="2" l="1"/>
  <c r="H56" i="1"/>
  <c r="F22" l="1"/>
  <c r="G22"/>
  <c r="I22"/>
  <c r="J22"/>
  <c r="K22"/>
  <c r="L22"/>
  <c r="M22"/>
  <c r="N22"/>
  <c r="O22"/>
  <c r="O26" i="10"/>
  <c r="N26"/>
  <c r="M26"/>
  <c r="L26"/>
  <c r="K26"/>
  <c r="J26"/>
  <c r="I26"/>
  <c r="G26"/>
  <c r="F26"/>
  <c r="E26"/>
  <c r="F25" i="6"/>
  <c r="G25"/>
  <c r="H25"/>
  <c r="I25"/>
  <c r="J25"/>
  <c r="K25"/>
  <c r="L25"/>
  <c r="M25"/>
  <c r="N25"/>
  <c r="O25"/>
  <c r="E25"/>
  <c r="H61" i="4" l="1"/>
  <c r="E28" i="2"/>
  <c r="F28"/>
  <c r="G28"/>
  <c r="I28"/>
  <c r="K28"/>
  <c r="L28"/>
  <c r="M28"/>
  <c r="N28"/>
  <c r="O28"/>
  <c r="E23" i="7"/>
  <c r="E25" i="8"/>
  <c r="F25"/>
  <c r="G25"/>
  <c r="I25"/>
  <c r="J25"/>
  <c r="K25"/>
  <c r="L25"/>
  <c r="M25"/>
  <c r="N25"/>
  <c r="O25"/>
  <c r="F22" i="9"/>
  <c r="G22"/>
  <c r="I22"/>
  <c r="J22"/>
  <c r="K22"/>
  <c r="L22"/>
  <c r="M22"/>
  <c r="N22"/>
  <c r="O22"/>
  <c r="E22"/>
  <c r="F23" i="7"/>
  <c r="G23"/>
  <c r="I23"/>
  <c r="J23"/>
  <c r="K23"/>
  <c r="L23"/>
  <c r="M23"/>
  <c r="N23"/>
  <c r="O23"/>
  <c r="F20" i="5"/>
  <c r="G20"/>
  <c r="I20"/>
  <c r="J20"/>
  <c r="K20"/>
  <c r="L20"/>
  <c r="M20"/>
  <c r="N20"/>
  <c r="O20"/>
  <c r="E20"/>
  <c r="F25" i="3"/>
  <c r="G25"/>
  <c r="I25"/>
  <c r="J25"/>
  <c r="K25"/>
  <c r="L25"/>
  <c r="M25"/>
  <c r="N25"/>
  <c r="O25"/>
  <c r="E25"/>
  <c r="F64" i="10" l="1"/>
  <c r="G64"/>
  <c r="H64"/>
  <c r="L64"/>
  <c r="M64"/>
  <c r="O64"/>
  <c r="E64"/>
  <c r="F61" i="9"/>
  <c r="G61"/>
  <c r="H61"/>
  <c r="I61"/>
  <c r="J61"/>
  <c r="K61"/>
  <c r="L61"/>
  <c r="M61"/>
  <c r="N61"/>
  <c r="O61"/>
  <c r="E61"/>
  <c r="F61" i="8" l="1"/>
  <c r="G61"/>
  <c r="H61"/>
  <c r="H62" s="1"/>
  <c r="I61"/>
  <c r="J61"/>
  <c r="K61"/>
  <c r="L61"/>
  <c r="M61"/>
  <c r="N61"/>
  <c r="O61"/>
  <c r="E61"/>
  <c r="F57" i="7"/>
  <c r="G57"/>
  <c r="H57"/>
  <c r="I57"/>
  <c r="J57"/>
  <c r="K57"/>
  <c r="L57"/>
  <c r="M57"/>
  <c r="N57"/>
  <c r="O57"/>
  <c r="E57"/>
  <c r="F58" i="6"/>
  <c r="G58"/>
  <c r="H58"/>
  <c r="I58"/>
  <c r="J58"/>
  <c r="K58"/>
  <c r="L58"/>
  <c r="M58"/>
  <c r="N58"/>
  <c r="O58"/>
  <c r="E58"/>
  <c r="F22" i="4" l="1"/>
  <c r="G22"/>
  <c r="I22"/>
  <c r="J22"/>
  <c r="K22"/>
  <c r="L22"/>
  <c r="M22"/>
  <c r="N22"/>
  <c r="O22"/>
  <c r="E22"/>
  <c r="F55" i="5"/>
  <c r="G55"/>
  <c r="H55"/>
  <c r="I55"/>
  <c r="J55"/>
  <c r="K55"/>
  <c r="L55"/>
  <c r="M55"/>
  <c r="N55"/>
  <c r="O55"/>
  <c r="E55"/>
  <c r="F65" i="4"/>
  <c r="G65"/>
  <c r="H65"/>
  <c r="I65"/>
  <c r="J65"/>
  <c r="K65"/>
  <c r="L65"/>
  <c r="M65"/>
  <c r="N65"/>
  <c r="O65"/>
  <c r="E65"/>
  <c r="F64" i="3"/>
  <c r="G64"/>
  <c r="H64"/>
  <c r="I64"/>
  <c r="J64"/>
  <c r="K64"/>
  <c r="L64"/>
  <c r="M64"/>
  <c r="N64"/>
  <c r="O64"/>
  <c r="E64"/>
  <c r="H60" i="1"/>
  <c r="I60"/>
  <c r="J60"/>
  <c r="K60"/>
  <c r="L60"/>
  <c r="M60"/>
  <c r="N60"/>
  <c r="O60"/>
  <c r="G60"/>
  <c r="F60"/>
  <c r="F59" i="3" l="1"/>
  <c r="G59"/>
  <c r="G60" s="1"/>
  <c r="H59"/>
  <c r="H60" s="1"/>
  <c r="I59"/>
  <c r="I60" s="1"/>
  <c r="J59"/>
  <c r="J60" s="1"/>
  <c r="K59"/>
  <c r="K60" s="1"/>
  <c r="L59"/>
  <c r="L60" s="1"/>
  <c r="M59"/>
  <c r="M60" s="1"/>
  <c r="N59"/>
  <c r="O59"/>
  <c r="O60" s="1"/>
  <c r="E59"/>
  <c r="E60" s="1"/>
  <c r="G65"/>
  <c r="F57" i="10"/>
  <c r="G57"/>
  <c r="I57"/>
  <c r="J57"/>
  <c r="K57"/>
  <c r="L57"/>
  <c r="M57"/>
  <c r="N57"/>
  <c r="O57"/>
  <c r="E57"/>
  <c r="F56" i="9"/>
  <c r="G56"/>
  <c r="H56"/>
  <c r="H57" s="1"/>
  <c r="I56"/>
  <c r="J56"/>
  <c r="J57" s="1"/>
  <c r="K56"/>
  <c r="L56"/>
  <c r="L57" s="1"/>
  <c r="M56"/>
  <c r="N56"/>
  <c r="O56"/>
  <c r="E56"/>
  <c r="E57" s="1"/>
  <c r="F56" i="8"/>
  <c r="F57" s="1"/>
  <c r="G56"/>
  <c r="I56"/>
  <c r="J56"/>
  <c r="J57" s="1"/>
  <c r="K56"/>
  <c r="K57" s="1"/>
  <c r="L56"/>
  <c r="M56"/>
  <c r="N56"/>
  <c r="N57" s="1"/>
  <c r="O56"/>
  <c r="O57" s="1"/>
  <c r="E56"/>
  <c r="F52" i="7"/>
  <c r="F53" s="1"/>
  <c r="G52"/>
  <c r="I52"/>
  <c r="J52"/>
  <c r="J53" s="1"/>
  <c r="K52"/>
  <c r="L52"/>
  <c r="M52"/>
  <c r="N52"/>
  <c r="N53" s="1"/>
  <c r="O52"/>
  <c r="E52"/>
  <c r="E53" s="1"/>
  <c r="F50" i="6"/>
  <c r="G51"/>
  <c r="H50"/>
  <c r="I50"/>
  <c r="I51" s="1"/>
  <c r="J50"/>
  <c r="J51" s="1"/>
  <c r="K50"/>
  <c r="K51" s="1"/>
  <c r="L50"/>
  <c r="L51" s="1"/>
  <c r="M50"/>
  <c r="M51" s="1"/>
  <c r="N50"/>
  <c r="O50"/>
  <c r="O51" s="1"/>
  <c r="E50"/>
  <c r="E51" s="1"/>
  <c r="F60" i="4"/>
  <c r="G60"/>
  <c r="H66"/>
  <c r="I60"/>
  <c r="J60"/>
  <c r="K60"/>
  <c r="L60"/>
  <c r="M60"/>
  <c r="N60"/>
  <c r="O60"/>
  <c r="F48" i="5"/>
  <c r="G48"/>
  <c r="G49" s="1"/>
  <c r="H48"/>
  <c r="I48"/>
  <c r="J49"/>
  <c r="K48"/>
  <c r="K49" s="1"/>
  <c r="L48"/>
  <c r="M48"/>
  <c r="N48"/>
  <c r="O48"/>
  <c r="O49" s="1"/>
  <c r="E48"/>
  <c r="F63" i="2"/>
  <c r="F69" s="1"/>
  <c r="G63"/>
  <c r="G69" s="1"/>
  <c r="I63"/>
  <c r="I69" s="1"/>
  <c r="J63"/>
  <c r="J69" s="1"/>
  <c r="K63"/>
  <c r="K69" s="1"/>
  <c r="L63"/>
  <c r="L69" s="1"/>
  <c r="M63"/>
  <c r="M69" s="1"/>
  <c r="N63"/>
  <c r="N69" s="1"/>
  <c r="O63"/>
  <c r="O69" s="1"/>
  <c r="E69"/>
  <c r="E55" i="1"/>
  <c r="F55"/>
  <c r="G55"/>
  <c r="I55"/>
  <c r="J55"/>
  <c r="K55"/>
  <c r="L55"/>
  <c r="M55"/>
  <c r="N55"/>
  <c r="O55"/>
  <c r="E58" i="7" l="1"/>
  <c r="O65" i="3"/>
  <c r="N61" i="1"/>
  <c r="N56"/>
  <c r="F61"/>
  <c r="F56"/>
  <c r="E61"/>
  <c r="E56"/>
  <c r="L61"/>
  <c r="L56"/>
  <c r="H61"/>
  <c r="J61"/>
  <c r="J56"/>
  <c r="M61"/>
  <c r="M56"/>
  <c r="I61"/>
  <c r="I56"/>
  <c r="O61"/>
  <c r="O56"/>
  <c r="K61"/>
  <c r="K56"/>
  <c r="G61"/>
  <c r="G56"/>
  <c r="O59" i="6"/>
  <c r="H51"/>
  <c r="H59"/>
  <c r="J65" i="10"/>
  <c r="J58"/>
  <c r="K65"/>
  <c r="K58"/>
  <c r="O62" i="9"/>
  <c r="O57"/>
  <c r="N62"/>
  <c r="N57"/>
  <c r="M62"/>
  <c r="M57"/>
  <c r="K62"/>
  <c r="K57"/>
  <c r="I62"/>
  <c r="I57"/>
  <c r="G62"/>
  <c r="G57"/>
  <c r="F62"/>
  <c r="F57"/>
  <c r="I62" i="8"/>
  <c r="I57"/>
  <c r="L62"/>
  <c r="L57"/>
  <c r="M62"/>
  <c r="M57"/>
  <c r="E62"/>
  <c r="E57"/>
  <c r="G62"/>
  <c r="G57"/>
  <c r="O58" i="7"/>
  <c r="O53"/>
  <c r="M58"/>
  <c r="M53"/>
  <c r="L58"/>
  <c r="L53"/>
  <c r="K58"/>
  <c r="K53"/>
  <c r="I58"/>
  <c r="I53"/>
  <c r="H58"/>
  <c r="H53"/>
  <c r="G58"/>
  <c r="G53"/>
  <c r="N59" i="6"/>
  <c r="N51"/>
  <c r="M59"/>
  <c r="K59"/>
  <c r="I59"/>
  <c r="G59"/>
  <c r="F59"/>
  <c r="F51"/>
  <c r="L66" i="4"/>
  <c r="L61"/>
  <c r="G66"/>
  <c r="G61"/>
  <c r="K66"/>
  <c r="K61"/>
  <c r="N66"/>
  <c r="N61"/>
  <c r="J66"/>
  <c r="J61"/>
  <c r="F66"/>
  <c r="F61"/>
  <c r="E66"/>
  <c r="E61"/>
  <c r="O66"/>
  <c r="O61"/>
  <c r="M66"/>
  <c r="M61"/>
  <c r="I66"/>
  <c r="I61"/>
  <c r="M56" i="5"/>
  <c r="M49"/>
  <c r="E56"/>
  <c r="E49"/>
  <c r="L56"/>
  <c r="L49"/>
  <c r="H56"/>
  <c r="H49"/>
  <c r="I56"/>
  <c r="I49"/>
  <c r="N56"/>
  <c r="N49"/>
  <c r="F56"/>
  <c r="F49"/>
  <c r="N65" i="3"/>
  <c r="N60"/>
  <c r="M65"/>
  <c r="K65"/>
  <c r="I65"/>
  <c r="F65"/>
  <c r="F60"/>
  <c r="O64" i="2"/>
  <c r="N64"/>
  <c r="M64"/>
  <c r="L64"/>
  <c r="K64"/>
  <c r="J64"/>
  <c r="I64"/>
  <c r="H64"/>
  <c r="G64"/>
  <c r="F64"/>
  <c r="E64"/>
  <c r="O65" i="10"/>
  <c r="O58"/>
  <c r="N65"/>
  <c r="N58"/>
  <c r="M65"/>
  <c r="M58"/>
  <c r="L65"/>
  <c r="L58"/>
  <c r="I65"/>
  <c r="I58"/>
  <c r="E65"/>
  <c r="E58"/>
  <c r="H65"/>
  <c r="H58"/>
  <c r="G65"/>
  <c r="G58"/>
  <c r="F65"/>
  <c r="F58"/>
  <c r="N62" i="8"/>
  <c r="J62" i="9"/>
  <c r="J62" i="8"/>
  <c r="J59" i="6"/>
  <c r="J56" i="5"/>
  <c r="J65" i="3"/>
  <c r="O56" i="5"/>
  <c r="K56"/>
  <c r="G56"/>
  <c r="E59" i="6"/>
  <c r="L59"/>
  <c r="N58" i="7"/>
  <c r="J58"/>
  <c r="F58"/>
  <c r="E62" i="9"/>
  <c r="L62"/>
  <c r="H62"/>
  <c r="E65" i="3"/>
  <c r="L65"/>
  <c r="H65"/>
  <c r="O62" i="8"/>
  <c r="K62"/>
  <c r="F62"/>
</calcChain>
</file>

<file path=xl/sharedStrings.xml><?xml version="1.0" encoding="utf-8"?>
<sst xmlns="http://schemas.openxmlformats.org/spreadsheetml/2006/main" count="883" uniqueCount="238">
  <si>
    <t>Наименование блюда</t>
  </si>
  <si>
    <t>Пищевые вещества</t>
  </si>
  <si>
    <t>Витамины</t>
  </si>
  <si>
    <t>Минеральные вещества</t>
  </si>
  <si>
    <t>Белки</t>
  </si>
  <si>
    <t>Жиры</t>
  </si>
  <si>
    <t xml:space="preserve">Углеводы </t>
  </si>
  <si>
    <t>В1</t>
  </si>
  <si>
    <t>С</t>
  </si>
  <si>
    <t>А</t>
  </si>
  <si>
    <t>Са</t>
  </si>
  <si>
    <t>Р</t>
  </si>
  <si>
    <t>Mg</t>
  </si>
  <si>
    <t>Fe</t>
  </si>
  <si>
    <t xml:space="preserve">к/кал эн. ценнос </t>
  </si>
  <si>
    <t>Завтрак</t>
  </si>
  <si>
    <t>Каша рисовая молочная</t>
  </si>
  <si>
    <t>Какао на молоке</t>
  </si>
  <si>
    <t xml:space="preserve">Хлеб пшеничный </t>
  </si>
  <si>
    <t xml:space="preserve">Всего за завтрак </t>
  </si>
  <si>
    <t>Обед</t>
  </si>
  <si>
    <t>Салат из свеклы</t>
  </si>
  <si>
    <t>Макаронные изделия отварные</t>
  </si>
  <si>
    <t>Хлеб ржаной</t>
  </si>
  <si>
    <t>Суп картофельный с рыбными консервами</t>
  </si>
  <si>
    <t>Всего за обед</t>
  </si>
  <si>
    <t xml:space="preserve">Всего за день </t>
  </si>
  <si>
    <t>Запеканка из творога с молоком сгущенным</t>
  </si>
  <si>
    <t>200/5</t>
  </si>
  <si>
    <t>Масло сливочное</t>
  </si>
  <si>
    <t xml:space="preserve">Чай с сахаром и лимоном </t>
  </si>
  <si>
    <t>200/15/7</t>
  </si>
  <si>
    <t>Щи из б\к капусты</t>
  </si>
  <si>
    <t>Картофельные пюре</t>
  </si>
  <si>
    <t>Сок фруктовый</t>
  </si>
  <si>
    <t>200/15</t>
  </si>
  <si>
    <t xml:space="preserve">Суп картофельный с горохом </t>
  </si>
  <si>
    <t>Цыплята тушенные в соусе</t>
  </si>
  <si>
    <t>Омлет натуральный</t>
  </si>
  <si>
    <t>Кофейный напиток</t>
  </si>
  <si>
    <t xml:space="preserve">Салат из моркови </t>
  </si>
  <si>
    <t>Суп из овощей</t>
  </si>
  <si>
    <t xml:space="preserve">Котлета куриная под соусом </t>
  </si>
  <si>
    <t xml:space="preserve">Борщ из свежей капусты </t>
  </si>
  <si>
    <t xml:space="preserve">Каша геркулесовая молочная </t>
  </si>
  <si>
    <t xml:space="preserve">Какао на молоке </t>
  </si>
  <si>
    <t>Икра из кабачков консервированная</t>
  </si>
  <si>
    <t>Пудинг из творога (запеченный)</t>
  </si>
  <si>
    <t>200/15/17</t>
  </si>
  <si>
    <t>Рассольник петербургский</t>
  </si>
  <si>
    <t>Суп с консервиров. бобовыми(фасолью)</t>
  </si>
  <si>
    <t xml:space="preserve">Рыба припущенная с овощами </t>
  </si>
  <si>
    <t>Суп картофельный с макаронными изделиями</t>
  </si>
  <si>
    <t>масло сливочное</t>
  </si>
  <si>
    <t>соль</t>
  </si>
  <si>
    <t>какао</t>
  </si>
  <si>
    <t xml:space="preserve">свекла столовая </t>
  </si>
  <si>
    <t>масло подсолнечное</t>
  </si>
  <si>
    <t>картофель</t>
  </si>
  <si>
    <t>морковь</t>
  </si>
  <si>
    <t>лук</t>
  </si>
  <si>
    <t>масло раститительное</t>
  </si>
  <si>
    <t>консервы "сайра"</t>
  </si>
  <si>
    <t xml:space="preserve">говядина </t>
  </si>
  <si>
    <t>молоко</t>
  </si>
  <si>
    <t>сухари панировочные</t>
  </si>
  <si>
    <t>сухофрукты</t>
  </si>
  <si>
    <t>творог</t>
  </si>
  <si>
    <t>сахарный песок</t>
  </si>
  <si>
    <t>яйцо столовое</t>
  </si>
  <si>
    <t>сметана</t>
  </si>
  <si>
    <t>молоко сгущеное</t>
  </si>
  <si>
    <t>чай листовой</t>
  </si>
  <si>
    <t>лимон свеж</t>
  </si>
  <si>
    <t>капуста</t>
  </si>
  <si>
    <t>масло растительное</t>
  </si>
  <si>
    <t xml:space="preserve">минтай </t>
  </si>
  <si>
    <t xml:space="preserve">молоко </t>
  </si>
  <si>
    <t>горох</t>
  </si>
  <si>
    <t>цыплята (филе)</t>
  </si>
  <si>
    <t>томатная паста</t>
  </si>
  <si>
    <t>мука</t>
  </si>
  <si>
    <t xml:space="preserve">яйцо </t>
  </si>
  <si>
    <t>кофейный напиток</t>
  </si>
  <si>
    <t>свекла</t>
  </si>
  <si>
    <t>лимонная кислота</t>
  </si>
  <si>
    <t>говядина</t>
  </si>
  <si>
    <t>огурцы соленые</t>
  </si>
  <si>
    <t>зеленый горошек</t>
  </si>
  <si>
    <t>куриное филе</t>
  </si>
  <si>
    <t>геркулес</t>
  </si>
  <si>
    <t>крупа манная</t>
  </si>
  <si>
    <t>сахар</t>
  </si>
  <si>
    <t>яйца</t>
  </si>
  <si>
    <t>сухари</t>
  </si>
  <si>
    <t>рис</t>
  </si>
  <si>
    <t>кисель концетрат</t>
  </si>
  <si>
    <t>минтай</t>
  </si>
  <si>
    <t>макаронные изделия</t>
  </si>
  <si>
    <t xml:space="preserve">капуста </t>
  </si>
  <si>
    <t>фасоль</t>
  </si>
  <si>
    <t xml:space="preserve">хлеб пшеничный </t>
  </si>
  <si>
    <t xml:space="preserve">рис длинозерный </t>
  </si>
  <si>
    <t xml:space="preserve">макаронные изделия </t>
  </si>
  <si>
    <t>икра из кабачков консервированная</t>
  </si>
  <si>
    <t>сок фруктовый</t>
  </si>
  <si>
    <t>Яблоко</t>
  </si>
  <si>
    <t>Полдник</t>
  </si>
  <si>
    <t>Сок</t>
  </si>
  <si>
    <t>Печенье</t>
  </si>
  <si>
    <t>Всего за полдник</t>
  </si>
  <si>
    <t>Снежок</t>
  </si>
  <si>
    <t>Пряник</t>
  </si>
  <si>
    <t>Йогурт</t>
  </si>
  <si>
    <t>Яйцо отварное</t>
  </si>
  <si>
    <t>Кисель</t>
  </si>
  <si>
    <t>Всего за подник</t>
  </si>
  <si>
    <t>соль йодированая</t>
  </si>
  <si>
    <t>Компот из сухофруктов + вит. С</t>
  </si>
  <si>
    <t>Сок фруктовый+ вит. С</t>
  </si>
  <si>
    <t>Компот из сухофруктов +  вит. С</t>
  </si>
  <si>
    <t>Компот из сухофруктов + Вит. С</t>
  </si>
  <si>
    <t>Сок фруктовый + Вит. С</t>
  </si>
  <si>
    <t>Кисель п\ягодный+ Вит. С</t>
  </si>
  <si>
    <t>Сок фруктовый+ Вит. С</t>
  </si>
  <si>
    <t>кр. манная</t>
  </si>
  <si>
    <t>Помидор</t>
  </si>
  <si>
    <t>Салат из свежих огурцов</t>
  </si>
  <si>
    <t>огурец</t>
  </si>
  <si>
    <t>растительное масло</t>
  </si>
  <si>
    <t>капуста свежая</t>
  </si>
  <si>
    <t>перец сладкий</t>
  </si>
  <si>
    <t>яблоки</t>
  </si>
  <si>
    <t>соль йодированная</t>
  </si>
  <si>
    <t>Бутерброд с маслом и сыром</t>
  </si>
  <si>
    <t xml:space="preserve">сыр </t>
  </si>
  <si>
    <t>хлеб пшеничный</t>
  </si>
  <si>
    <t>Суп молочный (гречневый)</t>
  </si>
  <si>
    <t>крупа гречневая</t>
  </si>
  <si>
    <t>яблоко</t>
  </si>
  <si>
    <t xml:space="preserve">яйцо вареное </t>
  </si>
  <si>
    <t>Уха "Ростовская"</t>
  </si>
  <si>
    <t>рыба свежая</t>
  </si>
  <si>
    <t>лук зеленый</t>
  </si>
  <si>
    <t>Каша рассыпчатая (гречка)</t>
  </si>
  <si>
    <t>Плов из птицы</t>
  </si>
  <si>
    <t>цыпленок бройлер</t>
  </si>
  <si>
    <t>Каша манная (молочная)</t>
  </si>
  <si>
    <t>Суп Крестьянский</t>
  </si>
  <si>
    <t>крупа ячневая</t>
  </si>
  <si>
    <t>1 порция</t>
  </si>
  <si>
    <t>нетто,г</t>
  </si>
  <si>
    <t>брутто,г</t>
  </si>
  <si>
    <t>брутто, г</t>
  </si>
  <si>
    <t>4</t>
  </si>
  <si>
    <t xml:space="preserve">1 порция </t>
  </si>
  <si>
    <t>нетто, г</t>
  </si>
  <si>
    <t xml:space="preserve"> брутто,г</t>
  </si>
  <si>
    <t>Всего за завтрак и обед</t>
  </si>
  <si>
    <t>Всего за обед и завтрак</t>
  </si>
  <si>
    <t>№42 СР 2005</t>
  </si>
  <si>
    <t>№959 СР 2005</t>
  </si>
  <si>
    <t>№424 СР 2005</t>
  </si>
  <si>
    <t>№608 СР 2005</t>
  </si>
  <si>
    <t>№688 СР 2005</t>
  </si>
  <si>
    <t>№868 СР 2005</t>
  </si>
  <si>
    <t>№469  СР 2005</t>
  </si>
  <si>
    <t>№943 СР 2005</t>
  </si>
  <si>
    <t>№13 СР 2005</t>
  </si>
  <si>
    <t>№187 СР 2005</t>
  </si>
  <si>
    <t>№694 СР 2005</t>
  </si>
  <si>
    <t>№94 СР 2005</t>
  </si>
  <si>
    <t>№41 СР 2005</t>
  </si>
  <si>
    <t>№38 СР 2005</t>
  </si>
  <si>
    <t>№206 СР 2005</t>
  </si>
  <si>
    <t>№467 СР 2005</t>
  </si>
  <si>
    <t>№45 СР 2005</t>
  </si>
  <si>
    <t>№202 СР 2005</t>
  </si>
  <si>
    <t>№307 СР 2005</t>
  </si>
  <si>
    <t>№438 СР 2005</t>
  </si>
  <si>
    <t>№951 СР 2005</t>
  </si>
  <si>
    <t>№170 СР 2005</t>
  </si>
  <si>
    <t>№870 СР 2005</t>
  </si>
  <si>
    <t>№591 СР 2005</t>
  </si>
  <si>
    <t>№679 СР 2005</t>
  </si>
  <si>
    <t>№15 СР 2005</t>
  </si>
  <si>
    <t>№197 СР 2005</t>
  </si>
  <si>
    <t>№304 СР 2005</t>
  </si>
  <si>
    <t>№390 СР 2005</t>
  </si>
  <si>
    <t>№244 СР 2005</t>
  </si>
  <si>
    <t>№ 33 СР 2005</t>
  </si>
  <si>
    <t>№208 СР 2005</t>
  </si>
  <si>
    <t>№336 СР 2005</t>
  </si>
  <si>
    <t>№201 СР 2005</t>
  </si>
  <si>
    <t xml:space="preserve">День 1 </t>
  </si>
  <si>
    <t>Понедельник</t>
  </si>
  <si>
    <t>№ рецептуры</t>
  </si>
  <si>
    <t xml:space="preserve">День 2 </t>
  </si>
  <si>
    <t>Вторник</t>
  </si>
  <si>
    <t>День 3</t>
  </si>
  <si>
    <t>Среда</t>
  </si>
  <si>
    <t>День 4</t>
  </si>
  <si>
    <t>четверг</t>
  </si>
  <si>
    <t xml:space="preserve">Пятница </t>
  </si>
  <si>
    <t xml:space="preserve">День 7 </t>
  </si>
  <si>
    <t>День 8</t>
  </si>
  <si>
    <t>День 9</t>
  </si>
  <si>
    <t>0.76</t>
  </si>
  <si>
    <t>№168 СР 2010</t>
  </si>
  <si>
    <t>№3 СР 2007</t>
  </si>
  <si>
    <t>№87 СР 2010</t>
  </si>
  <si>
    <t>№104 СР 2005</t>
  </si>
  <si>
    <t>№100 СР 2005</t>
  </si>
  <si>
    <t>№269 СР 2005</t>
  </si>
  <si>
    <t>№210 СР 2005</t>
  </si>
  <si>
    <t>Сыр Голландский</t>
  </si>
  <si>
    <t>сыр Голландский</t>
  </si>
  <si>
    <t>День 5</t>
  </si>
  <si>
    <t>День 6</t>
  </si>
  <si>
    <t>День 10</t>
  </si>
  <si>
    <t xml:space="preserve">Гуляш мясной </t>
  </si>
  <si>
    <t>Рыба припущенная с овощами</t>
  </si>
  <si>
    <t xml:space="preserve">филе куриное </t>
  </si>
  <si>
    <t xml:space="preserve">Капуста тушенная </t>
  </si>
  <si>
    <t>200/50</t>
  </si>
  <si>
    <t>№53 СР 2011</t>
  </si>
  <si>
    <t>Салат из свеклы с зеленным горошком</t>
  </si>
  <si>
    <t>зеленный горошек консервированный</t>
  </si>
  <si>
    <t>лук репчатый</t>
  </si>
  <si>
    <t xml:space="preserve">Салат летний </t>
  </si>
  <si>
    <t>№35 СР 2005</t>
  </si>
  <si>
    <t>масло расстительное</t>
  </si>
  <si>
    <t>Салат из свёклы с яблоком</t>
  </si>
  <si>
    <t>Салат из свежих огурцов с луком</t>
  </si>
  <si>
    <t xml:space="preserve">огурцы </t>
  </si>
  <si>
    <t>Весенне-летний период (12-18лет)</t>
  </si>
  <si>
    <t>Салат из свежей б/к капусты</t>
  </si>
  <si>
    <t xml:space="preserve">Салат из моркови из яблок 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</si>
</sst>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1" xfId="0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Fill="1" applyBorder="1"/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5" fillId="0" borderId="0" xfId="0" applyFont="1" applyBorder="1" applyAlignment="1">
      <alignment horizontal="left" vertical="center"/>
    </xf>
    <xf numFmtId="0" fontId="9" fillId="0" borderId="0" xfId="0" applyFont="1"/>
    <xf numFmtId="0" fontId="9" fillId="0" borderId="1" xfId="0" applyFont="1" applyBorder="1" applyAlignment="1">
      <alignment horizontal="center"/>
    </xf>
    <xf numFmtId="0" fontId="9" fillId="0" borderId="4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0" fillId="0" borderId="0" xfId="0" applyAlignment="1"/>
    <xf numFmtId="0" fontId="1" fillId="2" borderId="4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" xfId="0" applyFont="1" applyFill="1" applyBorder="1"/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/>
    <xf numFmtId="0" fontId="11" fillId="2" borderId="4" xfId="0" applyFont="1" applyFill="1" applyBorder="1"/>
    <xf numFmtId="0" fontId="11" fillId="2" borderId="4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6" xfId="0" applyFont="1" applyFill="1" applyBorder="1" applyAlignment="1">
      <alignment horizontal="center"/>
    </xf>
    <xf numFmtId="0" fontId="2" fillId="2" borderId="0" xfId="0" applyFont="1" applyFill="1"/>
    <xf numFmtId="0" fontId="1" fillId="2" borderId="4" xfId="0" applyFont="1" applyFill="1" applyBorder="1" applyAlignment="1"/>
    <xf numFmtId="0" fontId="2" fillId="2" borderId="4" xfId="0" applyFont="1" applyFill="1" applyBorder="1" applyAlignment="1"/>
    <xf numFmtId="0" fontId="8" fillId="2" borderId="4" xfId="0" applyFont="1" applyFill="1" applyBorder="1"/>
    <xf numFmtId="0" fontId="1" fillId="2" borderId="7" xfId="0" applyFont="1" applyFill="1" applyBorder="1" applyAlignment="1">
      <alignment horizontal="center"/>
    </xf>
    <xf numFmtId="0" fontId="0" fillId="2" borderId="6" xfId="0" applyFill="1" applyBorder="1"/>
    <xf numFmtId="0" fontId="1" fillId="2" borderId="0" xfId="0" applyFont="1" applyFill="1" applyBorder="1"/>
    <xf numFmtId="0" fontId="8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2" borderId="5" xfId="0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61"/>
  <sheetViews>
    <sheetView topLeftCell="A7" zoomScale="80" zoomScaleNormal="80" workbookViewId="0">
      <selection activeCell="A24" sqref="A24:O29"/>
    </sheetView>
  </sheetViews>
  <sheetFormatPr defaultRowHeight="14.4"/>
  <cols>
    <col min="1" max="1" width="20.44140625" customWidth="1"/>
    <col min="2" max="2" width="50.5546875" customWidth="1"/>
    <col min="3" max="3" width="21.109375" customWidth="1"/>
    <col min="4" max="4" width="16.33203125" customWidth="1"/>
    <col min="5" max="5" width="19.88671875" customWidth="1"/>
    <col min="6" max="6" width="15.33203125" customWidth="1"/>
    <col min="7" max="7" width="16.6640625" customWidth="1"/>
    <col min="8" max="8" width="17.6640625" customWidth="1"/>
    <col min="9" max="9" width="12.44140625" customWidth="1"/>
    <col min="10" max="10" width="14.88671875" customWidth="1"/>
    <col min="11" max="11" width="11.5546875" customWidth="1"/>
    <col min="12" max="12" width="11.6640625" customWidth="1"/>
    <col min="13" max="13" width="8.88671875" customWidth="1"/>
    <col min="14" max="14" width="8.44140625" customWidth="1"/>
    <col min="15" max="15" width="13.33203125" customWidth="1"/>
  </cols>
  <sheetData>
    <row r="1" spans="1:20" ht="15.6">
      <c r="A1" s="50" t="s">
        <v>194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0" ht="15.6">
      <c r="A2" s="50" t="s">
        <v>195</v>
      </c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0" ht="15.6">
      <c r="A3" s="50" t="s">
        <v>235</v>
      </c>
      <c r="B3" s="52"/>
      <c r="C3" s="50"/>
      <c r="D3" s="52"/>
      <c r="E3" s="52"/>
      <c r="F3" s="50"/>
      <c r="G3" s="50"/>
      <c r="H3" s="50"/>
      <c r="I3" s="50"/>
      <c r="J3" s="50"/>
      <c r="K3" s="50"/>
      <c r="L3" s="50"/>
      <c r="M3" s="50"/>
      <c r="N3" s="50"/>
      <c r="O3" s="50"/>
      <c r="P3" s="35"/>
      <c r="Q3" s="35"/>
    </row>
    <row r="4" spans="1:20" ht="15.6">
      <c r="A4" s="90" t="s">
        <v>196</v>
      </c>
      <c r="B4" s="85" t="s">
        <v>0</v>
      </c>
      <c r="C4" s="116" t="s">
        <v>150</v>
      </c>
      <c r="D4" s="117"/>
      <c r="E4" s="84" t="s">
        <v>1</v>
      </c>
      <c r="F4" s="84"/>
      <c r="G4" s="84"/>
      <c r="H4" s="86" t="s">
        <v>14</v>
      </c>
      <c r="I4" s="84" t="s">
        <v>2</v>
      </c>
      <c r="J4" s="84"/>
      <c r="K4" s="84"/>
      <c r="L4" s="84" t="s">
        <v>3</v>
      </c>
      <c r="M4" s="84"/>
      <c r="N4" s="84"/>
      <c r="O4" s="84"/>
    </row>
    <row r="5" spans="1:20" ht="15.6">
      <c r="A5" s="91"/>
      <c r="B5" s="85"/>
      <c r="C5" s="53" t="s">
        <v>152</v>
      </c>
      <c r="D5" s="54" t="s">
        <v>151</v>
      </c>
      <c r="E5" s="55" t="s">
        <v>4</v>
      </c>
      <c r="F5" s="55" t="s">
        <v>5</v>
      </c>
      <c r="G5" s="55" t="s">
        <v>6</v>
      </c>
      <c r="H5" s="87"/>
      <c r="I5" s="53" t="s">
        <v>7</v>
      </c>
      <c r="J5" s="53" t="s">
        <v>8</v>
      </c>
      <c r="K5" s="53" t="s">
        <v>9</v>
      </c>
      <c r="L5" s="53" t="s">
        <v>10</v>
      </c>
      <c r="M5" s="53" t="s">
        <v>11</v>
      </c>
      <c r="N5" s="53" t="s">
        <v>12</v>
      </c>
      <c r="O5" s="53" t="s">
        <v>13</v>
      </c>
    </row>
    <row r="6" spans="1:20" ht="15.6">
      <c r="A6" s="88" t="s">
        <v>15</v>
      </c>
      <c r="B6" s="89"/>
      <c r="C6" s="89"/>
      <c r="D6" s="89"/>
      <c r="E6" s="89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20" ht="15.6">
      <c r="A7" s="92" t="s">
        <v>208</v>
      </c>
      <c r="B7" s="57" t="s">
        <v>16</v>
      </c>
      <c r="C7" s="88">
        <v>215</v>
      </c>
      <c r="D7" s="85"/>
      <c r="E7" s="53">
        <v>4.82</v>
      </c>
      <c r="F7" s="53">
        <v>9.1910000000000007</v>
      </c>
      <c r="G7" s="53">
        <v>36.979999999999997</v>
      </c>
      <c r="H7" s="53">
        <v>225</v>
      </c>
      <c r="I7" s="53">
        <v>0.03</v>
      </c>
      <c r="J7" s="53">
        <v>0</v>
      </c>
      <c r="K7" s="53">
        <v>20</v>
      </c>
      <c r="L7" s="53">
        <v>5.9</v>
      </c>
      <c r="M7" s="53">
        <v>67</v>
      </c>
      <c r="N7" s="53">
        <v>21.8</v>
      </c>
      <c r="O7" s="53">
        <v>0.47</v>
      </c>
    </row>
    <row r="8" spans="1:20" ht="15.6">
      <c r="A8" s="93"/>
      <c r="B8" s="58" t="s">
        <v>102</v>
      </c>
      <c r="C8" s="59">
        <v>44</v>
      </c>
      <c r="D8" s="60">
        <v>43.7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Q8" s="100"/>
      <c r="R8" s="100"/>
      <c r="S8" s="100"/>
      <c r="T8" s="23"/>
    </row>
    <row r="9" spans="1:20" ht="15.6">
      <c r="A9" s="93"/>
      <c r="B9" s="58" t="s">
        <v>68</v>
      </c>
      <c r="C9" s="59">
        <v>6</v>
      </c>
      <c r="D9" s="60">
        <v>6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Q9" s="100"/>
      <c r="R9" s="100"/>
      <c r="S9" s="100"/>
      <c r="T9" s="23"/>
    </row>
    <row r="10" spans="1:20" ht="15.6">
      <c r="A10" s="93"/>
      <c r="B10" s="58" t="s">
        <v>64</v>
      </c>
      <c r="C10" s="59">
        <v>160</v>
      </c>
      <c r="D10" s="60">
        <v>160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Q10" s="100"/>
      <c r="R10" s="100"/>
      <c r="S10" s="100"/>
      <c r="T10" s="23"/>
    </row>
    <row r="11" spans="1:20" ht="15.6">
      <c r="A11" s="93"/>
      <c r="B11" s="58" t="s">
        <v>53</v>
      </c>
      <c r="C11" s="59">
        <v>5</v>
      </c>
      <c r="D11" s="60">
        <v>5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Q11" s="100"/>
      <c r="R11" s="100"/>
      <c r="S11" s="100"/>
      <c r="T11" s="23"/>
    </row>
    <row r="12" spans="1:20" ht="15.6">
      <c r="A12" s="94"/>
      <c r="B12" s="58" t="s">
        <v>117</v>
      </c>
      <c r="C12" s="59">
        <v>0.3</v>
      </c>
      <c r="D12" s="60">
        <v>0.3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Q12" s="100"/>
      <c r="R12" s="100"/>
      <c r="S12" s="100"/>
      <c r="T12" s="24"/>
    </row>
    <row r="13" spans="1:20" ht="15" customHeight="1">
      <c r="A13" s="98" t="s">
        <v>160</v>
      </c>
      <c r="B13" s="41" t="s">
        <v>215</v>
      </c>
      <c r="C13" s="107">
        <v>15</v>
      </c>
      <c r="D13" s="108"/>
      <c r="E13" s="42">
        <v>4.4800000000000004</v>
      </c>
      <c r="F13" s="42">
        <v>5.43</v>
      </c>
      <c r="G13" s="42">
        <v>0</v>
      </c>
      <c r="H13" s="42">
        <v>64.599999999999994</v>
      </c>
      <c r="I13" s="42">
        <v>0.01</v>
      </c>
      <c r="J13" s="42">
        <v>0.11</v>
      </c>
      <c r="K13" s="42">
        <v>4.7999999999999996E-3</v>
      </c>
      <c r="L13" s="42">
        <v>132</v>
      </c>
      <c r="M13" s="42">
        <v>75</v>
      </c>
      <c r="N13" s="42">
        <v>5.25</v>
      </c>
      <c r="O13" s="42">
        <v>0.15</v>
      </c>
      <c r="Q13" s="100"/>
      <c r="R13" s="100"/>
      <c r="S13" s="100"/>
      <c r="T13" s="24"/>
    </row>
    <row r="14" spans="1:20" ht="15" customHeight="1">
      <c r="A14" s="99"/>
      <c r="B14" s="44" t="s">
        <v>216</v>
      </c>
      <c r="C14" s="45">
        <v>15.9</v>
      </c>
      <c r="D14" s="46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Q14" s="34"/>
      <c r="R14" s="34"/>
      <c r="S14" s="34"/>
      <c r="T14" s="24"/>
    </row>
    <row r="15" spans="1:20" s="4" customFormat="1" ht="15.6">
      <c r="A15" s="95" t="s">
        <v>161</v>
      </c>
      <c r="B15" s="57" t="s">
        <v>17</v>
      </c>
      <c r="C15" s="88">
        <v>200</v>
      </c>
      <c r="D15" s="85"/>
      <c r="E15" s="53">
        <v>4.5199999999999996</v>
      </c>
      <c r="F15" s="53">
        <v>3.72</v>
      </c>
      <c r="G15" s="53">
        <v>25.49</v>
      </c>
      <c r="H15" s="53">
        <v>155.19999999999999</v>
      </c>
      <c r="I15" s="53">
        <v>0.01</v>
      </c>
      <c r="J15" s="53">
        <v>1.3</v>
      </c>
      <c r="K15" s="53">
        <v>0.01</v>
      </c>
      <c r="L15" s="53">
        <v>122</v>
      </c>
      <c r="M15" s="53">
        <v>90</v>
      </c>
      <c r="N15" s="53">
        <v>14</v>
      </c>
      <c r="O15" s="53">
        <v>0.56000000000000005</v>
      </c>
      <c r="Q15" s="100"/>
      <c r="R15" s="100"/>
      <c r="S15" s="100"/>
      <c r="T15" s="24"/>
    </row>
    <row r="16" spans="1:20" ht="15.6">
      <c r="A16" s="96"/>
      <c r="B16" s="58" t="s">
        <v>55</v>
      </c>
      <c r="C16" s="59">
        <v>4</v>
      </c>
      <c r="D16" s="60">
        <v>4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Q16" s="100"/>
      <c r="R16" s="100"/>
      <c r="S16" s="100"/>
      <c r="T16" s="24"/>
    </row>
    <row r="17" spans="1:35" ht="15.6">
      <c r="A17" s="96"/>
      <c r="B17" s="58" t="s">
        <v>64</v>
      </c>
      <c r="C17" s="59">
        <v>180</v>
      </c>
      <c r="D17" s="60">
        <v>180</v>
      </c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Q17" s="100"/>
      <c r="R17" s="100"/>
      <c r="S17" s="100"/>
      <c r="T17" s="24"/>
    </row>
    <row r="18" spans="1:35" ht="15.6">
      <c r="A18" s="97"/>
      <c r="B18" s="58" t="s">
        <v>68</v>
      </c>
      <c r="C18" s="59">
        <v>20</v>
      </c>
      <c r="D18" s="60">
        <v>20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Q18" s="100"/>
      <c r="R18" s="100"/>
      <c r="S18" s="100"/>
      <c r="T18" s="24"/>
    </row>
    <row r="19" spans="1:35" ht="15.6">
      <c r="A19" s="61"/>
      <c r="B19" s="57" t="s">
        <v>18</v>
      </c>
      <c r="C19" s="88">
        <v>50</v>
      </c>
      <c r="D19" s="85"/>
      <c r="E19" s="62">
        <v>3.8</v>
      </c>
      <c r="F19" s="53">
        <v>0.45</v>
      </c>
      <c r="G19" s="53">
        <v>24.9</v>
      </c>
      <c r="H19" s="53">
        <v>113.22</v>
      </c>
      <c r="I19" s="53">
        <v>0.08</v>
      </c>
      <c r="J19" s="53">
        <v>0</v>
      </c>
      <c r="K19" s="53">
        <v>0</v>
      </c>
      <c r="L19" s="53">
        <v>13.02</v>
      </c>
      <c r="M19" s="53">
        <v>41.5</v>
      </c>
      <c r="N19" s="53">
        <v>17.53</v>
      </c>
      <c r="O19" s="53">
        <v>0.8</v>
      </c>
      <c r="Q19" s="100"/>
      <c r="R19" s="100"/>
      <c r="S19" s="100"/>
      <c r="T19" s="24"/>
    </row>
    <row r="20" spans="1:35" ht="15.6">
      <c r="A20" s="61"/>
      <c r="B20" s="57" t="s">
        <v>106</v>
      </c>
      <c r="C20" s="88">
        <v>100</v>
      </c>
      <c r="D20" s="85"/>
      <c r="E20" s="62">
        <v>0.4</v>
      </c>
      <c r="F20" s="53">
        <v>0.4</v>
      </c>
      <c r="G20" s="53">
        <v>9.8000000000000007</v>
      </c>
      <c r="H20" s="53">
        <v>50</v>
      </c>
      <c r="I20" s="53">
        <v>0.03</v>
      </c>
      <c r="J20" s="53">
        <v>10</v>
      </c>
      <c r="K20" s="53"/>
      <c r="L20" s="53">
        <v>13.05</v>
      </c>
      <c r="M20" s="53">
        <v>11</v>
      </c>
      <c r="N20" s="53">
        <v>9</v>
      </c>
      <c r="O20" s="53">
        <v>2.2000000000000002</v>
      </c>
      <c r="Q20" s="100"/>
      <c r="R20" s="100"/>
      <c r="S20" s="100"/>
      <c r="T20" s="24"/>
    </row>
    <row r="21" spans="1:35" ht="15.6">
      <c r="A21" s="61" t="s">
        <v>162</v>
      </c>
      <c r="B21" s="57" t="s">
        <v>114</v>
      </c>
      <c r="C21" s="88">
        <v>60</v>
      </c>
      <c r="D21" s="85"/>
      <c r="E21" s="62">
        <v>6.1</v>
      </c>
      <c r="F21" s="53">
        <v>5.52</v>
      </c>
      <c r="G21" s="53">
        <v>0.34</v>
      </c>
      <c r="H21" s="53">
        <v>75.36</v>
      </c>
      <c r="I21" s="53">
        <v>0.03</v>
      </c>
      <c r="J21" s="53">
        <v>0</v>
      </c>
      <c r="K21" s="53">
        <v>120</v>
      </c>
      <c r="L21" s="53">
        <v>41</v>
      </c>
      <c r="M21" s="53">
        <v>95.16</v>
      </c>
      <c r="N21" s="53">
        <v>6.64</v>
      </c>
      <c r="O21" s="53">
        <v>1.32</v>
      </c>
      <c r="Q21" s="100"/>
      <c r="R21" s="100"/>
      <c r="S21" s="100"/>
      <c r="T21" s="24"/>
    </row>
    <row r="22" spans="1:35" ht="15.6">
      <c r="A22" s="61"/>
      <c r="B22" s="57" t="s">
        <v>19</v>
      </c>
      <c r="C22" s="88">
        <f>C21+C20+C19+C15++C13+C7</f>
        <v>640</v>
      </c>
      <c r="D22" s="85"/>
      <c r="E22" s="53">
        <f>E7+E13+E15+E19+E20+E21</f>
        <v>24.119999999999997</v>
      </c>
      <c r="F22" s="53">
        <f>F7+F13+F15+F19+F20+F21</f>
        <v>24.710999999999999</v>
      </c>
      <c r="G22" s="53">
        <f>G7+G13+G15+G19+G20+G21</f>
        <v>97.51</v>
      </c>
      <c r="H22" s="63">
        <f>H21+H20+H19+H15+H13+H7</f>
        <v>683.38</v>
      </c>
      <c r="I22" s="53">
        <f t="shared" ref="I22:O22" si="0">I7+I13+I15+I19+I20+I21</f>
        <v>0.19</v>
      </c>
      <c r="J22" s="53">
        <f t="shared" si="0"/>
        <v>11.41</v>
      </c>
      <c r="K22" s="53">
        <f t="shared" si="0"/>
        <v>140.01480000000001</v>
      </c>
      <c r="L22" s="53">
        <f t="shared" si="0"/>
        <v>326.96999999999997</v>
      </c>
      <c r="M22" s="53">
        <f t="shared" si="0"/>
        <v>379.65999999999997</v>
      </c>
      <c r="N22" s="53">
        <f t="shared" si="0"/>
        <v>74.22</v>
      </c>
      <c r="O22" s="53">
        <f t="shared" si="0"/>
        <v>5.5000000000000009</v>
      </c>
      <c r="Q22" s="100"/>
      <c r="R22" s="100"/>
      <c r="S22" s="100"/>
      <c r="T22" s="24"/>
    </row>
    <row r="23" spans="1:35" ht="15.6">
      <c r="A23" s="88" t="s">
        <v>20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5"/>
      <c r="Q23" s="100"/>
      <c r="R23" s="100"/>
      <c r="S23" s="100"/>
      <c r="T23" s="24"/>
    </row>
    <row r="24" spans="1:35">
      <c r="A24" s="109" t="s">
        <v>225</v>
      </c>
      <c r="B24" s="41" t="s">
        <v>226</v>
      </c>
      <c r="C24" s="107">
        <v>100</v>
      </c>
      <c r="D24" s="108"/>
      <c r="E24" s="42">
        <v>1.43</v>
      </c>
      <c r="F24" s="42">
        <v>6.09</v>
      </c>
      <c r="G24" s="42">
        <v>8.36</v>
      </c>
      <c r="H24" s="42">
        <v>76.319999999999993</v>
      </c>
      <c r="I24" s="42">
        <v>0.02</v>
      </c>
      <c r="J24" s="42">
        <v>9.5</v>
      </c>
      <c r="K24" s="42">
        <v>0</v>
      </c>
      <c r="L24" s="42">
        <v>35.15</v>
      </c>
      <c r="M24" s="42">
        <v>40.97</v>
      </c>
      <c r="N24" s="42">
        <v>20.9</v>
      </c>
      <c r="O24" s="42">
        <v>1.33</v>
      </c>
      <c r="AI24" s="24"/>
    </row>
    <row r="25" spans="1:35">
      <c r="A25" s="110"/>
      <c r="B25" s="44" t="s">
        <v>56</v>
      </c>
      <c r="C25" s="45">
        <v>59.4</v>
      </c>
      <c r="D25" s="46">
        <v>48.4</v>
      </c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AI25" s="24"/>
    </row>
    <row r="26" spans="1:35">
      <c r="A26" s="110"/>
      <c r="B26" s="44" t="s">
        <v>227</v>
      </c>
      <c r="C26" s="45">
        <v>50.3</v>
      </c>
      <c r="D26" s="46">
        <v>35.299999999999997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AI26" s="24"/>
    </row>
    <row r="27" spans="1:35">
      <c r="A27" s="110"/>
      <c r="B27" s="44" t="s">
        <v>228</v>
      </c>
      <c r="C27" s="45">
        <v>15</v>
      </c>
      <c r="D27" s="46">
        <v>13</v>
      </c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AI27" s="24"/>
    </row>
    <row r="28" spans="1:35">
      <c r="A28" s="110"/>
      <c r="B28" s="44" t="s">
        <v>133</v>
      </c>
      <c r="C28" s="45">
        <v>0.3</v>
      </c>
      <c r="D28" s="46">
        <v>0.3</v>
      </c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AI28" s="24"/>
    </row>
    <row r="29" spans="1:35">
      <c r="A29" s="111"/>
      <c r="B29" s="44" t="s">
        <v>75</v>
      </c>
      <c r="C29" s="45">
        <v>3</v>
      </c>
      <c r="D29" s="46">
        <v>3</v>
      </c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AI29" s="24"/>
    </row>
    <row r="30" spans="1:35" ht="15.6">
      <c r="A30" s="92" t="s">
        <v>210</v>
      </c>
      <c r="B30" s="57" t="s">
        <v>24</v>
      </c>
      <c r="C30" s="88">
        <v>250</v>
      </c>
      <c r="D30" s="85"/>
      <c r="E30" s="53">
        <v>6.89</v>
      </c>
      <c r="F30" s="53">
        <v>8.7200000000000006</v>
      </c>
      <c r="G30" s="53">
        <v>12.47</v>
      </c>
      <c r="H30" s="53">
        <v>175.87</v>
      </c>
      <c r="I30" s="53">
        <v>0.08</v>
      </c>
      <c r="J30" s="53">
        <v>7.29</v>
      </c>
      <c r="K30" s="53">
        <v>12</v>
      </c>
      <c r="L30" s="53">
        <v>36.24</v>
      </c>
      <c r="M30" s="53">
        <v>141.22</v>
      </c>
      <c r="N30" s="53">
        <v>37.880000000000003</v>
      </c>
      <c r="O30" s="53">
        <v>1.01</v>
      </c>
    </row>
    <row r="31" spans="1:35" ht="15.6">
      <c r="A31" s="93"/>
      <c r="B31" s="58" t="s">
        <v>58</v>
      </c>
      <c r="C31" s="59">
        <v>145</v>
      </c>
      <c r="D31" s="60">
        <v>114.7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</row>
    <row r="32" spans="1:35" ht="15.6">
      <c r="A32" s="93"/>
      <c r="B32" s="58" t="s">
        <v>59</v>
      </c>
      <c r="C32" s="59">
        <v>15</v>
      </c>
      <c r="D32" s="60">
        <v>13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15" ht="15.6">
      <c r="A33" s="93"/>
      <c r="B33" s="58" t="s">
        <v>60</v>
      </c>
      <c r="C33" s="59">
        <v>15</v>
      </c>
      <c r="D33" s="60">
        <v>13</v>
      </c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</row>
    <row r="34" spans="1:15" ht="15.6">
      <c r="A34" s="93"/>
      <c r="B34" s="58" t="s">
        <v>61</v>
      </c>
      <c r="C34" s="59">
        <v>6</v>
      </c>
      <c r="D34" s="60">
        <v>6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</row>
    <row r="35" spans="1:15" ht="15.6">
      <c r="A35" s="93"/>
      <c r="B35" s="58" t="s">
        <v>62</v>
      </c>
      <c r="C35" s="59">
        <v>95</v>
      </c>
      <c r="D35" s="60">
        <v>73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</row>
    <row r="36" spans="1:15" ht="15.6">
      <c r="A36" s="93"/>
      <c r="B36" s="58" t="s">
        <v>102</v>
      </c>
      <c r="C36" s="59">
        <v>30</v>
      </c>
      <c r="D36" s="60">
        <v>30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</row>
    <row r="37" spans="1:15" ht="15.6">
      <c r="A37" s="94"/>
      <c r="B37" s="58" t="s">
        <v>117</v>
      </c>
      <c r="C37" s="59">
        <v>0.3</v>
      </c>
      <c r="D37" s="60">
        <v>0.3</v>
      </c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</row>
    <row r="38" spans="1:15" ht="15.6">
      <c r="A38" s="92" t="s">
        <v>183</v>
      </c>
      <c r="B38" s="57" t="s">
        <v>220</v>
      </c>
      <c r="C38" s="88">
        <v>100</v>
      </c>
      <c r="D38" s="85"/>
      <c r="E38" s="53">
        <v>19.72</v>
      </c>
      <c r="F38" s="53">
        <v>17.89</v>
      </c>
      <c r="G38" s="53">
        <v>14.78</v>
      </c>
      <c r="H38" s="53">
        <v>220</v>
      </c>
      <c r="I38" s="53">
        <v>0.17</v>
      </c>
      <c r="J38" s="53">
        <v>128</v>
      </c>
      <c r="K38" s="53">
        <v>0</v>
      </c>
      <c r="L38" s="53">
        <v>24.36</v>
      </c>
      <c r="M38" s="53">
        <v>194.69</v>
      </c>
      <c r="N38" s="53">
        <v>26.01</v>
      </c>
      <c r="O38" s="53">
        <v>2.3199999999999998</v>
      </c>
    </row>
    <row r="39" spans="1:15" ht="15.6">
      <c r="A39" s="93"/>
      <c r="B39" s="58" t="s">
        <v>89</v>
      </c>
      <c r="C39" s="58">
        <v>65.7</v>
      </c>
      <c r="D39" s="60">
        <v>52.7</v>
      </c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</row>
    <row r="40" spans="1:15" ht="15.6">
      <c r="A40" s="93"/>
      <c r="B40" s="58" t="s">
        <v>59</v>
      </c>
      <c r="C40" s="58">
        <v>15</v>
      </c>
      <c r="D40" s="60">
        <v>13</v>
      </c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</row>
    <row r="41" spans="1:15" ht="15.6">
      <c r="A41" s="93"/>
      <c r="B41" s="58" t="s">
        <v>60</v>
      </c>
      <c r="C41" s="58">
        <v>15</v>
      </c>
      <c r="D41" s="60">
        <v>13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1:15" ht="15.6">
      <c r="A42" s="93"/>
      <c r="B42" s="58" t="s">
        <v>75</v>
      </c>
      <c r="C42" s="58">
        <v>5</v>
      </c>
      <c r="D42" s="60">
        <v>5</v>
      </c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3" spans="1:15" ht="15.6">
      <c r="A43" s="93"/>
      <c r="B43" s="58" t="s">
        <v>81</v>
      </c>
      <c r="C43" s="58">
        <v>4</v>
      </c>
      <c r="D43" s="60">
        <v>4</v>
      </c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</row>
    <row r="44" spans="1:15" ht="15.6">
      <c r="A44" s="93"/>
      <c r="B44" s="58" t="s">
        <v>117</v>
      </c>
      <c r="C44" s="58">
        <v>0.3</v>
      </c>
      <c r="D44" s="60">
        <v>0.3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15" ht="15.6">
      <c r="A45" s="94"/>
      <c r="B45" s="58" t="s">
        <v>80</v>
      </c>
      <c r="C45" s="58">
        <v>12</v>
      </c>
      <c r="D45" s="60">
        <v>12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</row>
    <row r="46" spans="1:15">
      <c r="A46" s="98" t="s">
        <v>164</v>
      </c>
      <c r="B46" s="41" t="s">
        <v>22</v>
      </c>
      <c r="C46" s="107">
        <v>200</v>
      </c>
      <c r="D46" s="108"/>
      <c r="E46" s="42">
        <v>7.36</v>
      </c>
      <c r="F46" s="42">
        <v>6.02</v>
      </c>
      <c r="G46" s="42">
        <v>40.26</v>
      </c>
      <c r="H46" s="42">
        <v>234</v>
      </c>
      <c r="I46" s="42">
        <v>0.08</v>
      </c>
      <c r="J46" s="42">
        <v>0</v>
      </c>
      <c r="K46" s="42">
        <v>28</v>
      </c>
      <c r="L46" s="42">
        <v>6.48</v>
      </c>
      <c r="M46" s="42">
        <v>49.56</v>
      </c>
      <c r="N46" s="42">
        <v>28.16</v>
      </c>
      <c r="O46" s="42">
        <v>1.48</v>
      </c>
    </row>
    <row r="47" spans="1:15">
      <c r="A47" s="101"/>
      <c r="B47" s="44" t="s">
        <v>54</v>
      </c>
      <c r="C47" s="45">
        <v>0.3</v>
      </c>
      <c r="D47" s="46">
        <v>0.3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</row>
    <row r="48" spans="1:15">
      <c r="A48" s="101"/>
      <c r="B48" s="44" t="s">
        <v>103</v>
      </c>
      <c r="C48" s="45">
        <v>194.7</v>
      </c>
      <c r="D48" s="46">
        <v>194.7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</row>
    <row r="49" spans="1:15">
      <c r="A49" s="99"/>
      <c r="B49" s="44" t="s">
        <v>53</v>
      </c>
      <c r="C49" s="45">
        <v>5</v>
      </c>
      <c r="D49" s="46">
        <v>5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</row>
    <row r="50" spans="1:15" ht="15.6">
      <c r="A50" s="102" t="s">
        <v>165</v>
      </c>
      <c r="B50" s="57" t="s">
        <v>118</v>
      </c>
      <c r="C50" s="88">
        <v>200</v>
      </c>
      <c r="D50" s="85"/>
      <c r="E50" s="53">
        <v>0.04</v>
      </c>
      <c r="F50" s="53">
        <v>0</v>
      </c>
      <c r="G50" s="53">
        <v>24.76</v>
      </c>
      <c r="H50" s="53">
        <v>98.03</v>
      </c>
      <c r="I50" s="53">
        <v>0.01</v>
      </c>
      <c r="J50" s="53">
        <v>0.16800000000000001</v>
      </c>
      <c r="K50" s="53">
        <v>0</v>
      </c>
      <c r="L50" s="53">
        <v>6.4</v>
      </c>
      <c r="M50" s="53">
        <v>3.6</v>
      </c>
      <c r="N50" s="53">
        <v>0</v>
      </c>
      <c r="O50" s="53">
        <v>0.18</v>
      </c>
    </row>
    <row r="51" spans="1:15" ht="15.6">
      <c r="A51" s="103"/>
      <c r="B51" s="58" t="s">
        <v>66</v>
      </c>
      <c r="C51" s="58">
        <v>20</v>
      </c>
      <c r="D51" s="60">
        <v>20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  <row r="52" spans="1:15" ht="15.6">
      <c r="A52" s="104"/>
      <c r="B52" s="58" t="s">
        <v>68</v>
      </c>
      <c r="C52" s="58">
        <v>20</v>
      </c>
      <c r="D52" s="60">
        <v>20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</row>
    <row r="53" spans="1:15" ht="15.6">
      <c r="A53" s="61"/>
      <c r="B53" s="57" t="s">
        <v>18</v>
      </c>
      <c r="C53" s="88">
        <v>50</v>
      </c>
      <c r="D53" s="85"/>
      <c r="E53" s="62">
        <v>3.8</v>
      </c>
      <c r="F53" s="53">
        <v>0.45</v>
      </c>
      <c r="G53" s="53">
        <v>24.9</v>
      </c>
      <c r="H53" s="53">
        <v>113.22</v>
      </c>
      <c r="I53" s="53">
        <v>0.08</v>
      </c>
      <c r="J53" s="53">
        <v>0</v>
      </c>
      <c r="K53" s="53">
        <v>0</v>
      </c>
      <c r="L53" s="53">
        <v>13.02</v>
      </c>
      <c r="M53" s="53">
        <v>41.5</v>
      </c>
      <c r="N53" s="53">
        <v>17.53</v>
      </c>
      <c r="O53" s="53">
        <v>0.8</v>
      </c>
    </row>
    <row r="54" spans="1:15" ht="15.6">
      <c r="A54" s="61"/>
      <c r="B54" s="57" t="s">
        <v>23</v>
      </c>
      <c r="C54" s="88">
        <v>50</v>
      </c>
      <c r="D54" s="85"/>
      <c r="E54" s="53">
        <v>2.75</v>
      </c>
      <c r="F54" s="53">
        <v>0.5</v>
      </c>
      <c r="G54" s="53">
        <v>17</v>
      </c>
      <c r="H54" s="53">
        <v>85</v>
      </c>
      <c r="I54" s="53">
        <v>0.09</v>
      </c>
      <c r="J54" s="53">
        <v>0</v>
      </c>
      <c r="K54" s="53">
        <v>0</v>
      </c>
      <c r="L54" s="53">
        <v>10.5</v>
      </c>
      <c r="M54" s="53">
        <v>87</v>
      </c>
      <c r="N54" s="53">
        <v>28.5</v>
      </c>
      <c r="O54" s="53">
        <v>1.8</v>
      </c>
    </row>
    <row r="55" spans="1:15" ht="15.6">
      <c r="A55" s="61"/>
      <c r="B55" s="57" t="s">
        <v>25</v>
      </c>
      <c r="C55" s="107">
        <f>C54+C53+C50+C46+C38+C30+C24</f>
        <v>950</v>
      </c>
      <c r="D55" s="108"/>
      <c r="E55" s="53">
        <f t="shared" ref="E55:O55" si="1">SUM(E30:E54)</f>
        <v>40.559999999999995</v>
      </c>
      <c r="F55" s="53">
        <f t="shared" si="1"/>
        <v>33.58</v>
      </c>
      <c r="G55" s="53">
        <f t="shared" si="1"/>
        <v>134.16999999999999</v>
      </c>
      <c r="H55" s="53">
        <f>SUM(H24:H54)</f>
        <v>1002.44</v>
      </c>
      <c r="I55" s="53">
        <f t="shared" si="1"/>
        <v>0.51</v>
      </c>
      <c r="J55" s="53">
        <f t="shared" si="1"/>
        <v>135.458</v>
      </c>
      <c r="K55" s="53">
        <f t="shared" si="1"/>
        <v>40</v>
      </c>
      <c r="L55" s="53">
        <f t="shared" si="1"/>
        <v>97</v>
      </c>
      <c r="M55" s="53">
        <f t="shared" si="1"/>
        <v>517.56999999999994</v>
      </c>
      <c r="N55" s="53">
        <f t="shared" si="1"/>
        <v>138.07999999999998</v>
      </c>
      <c r="O55" s="53">
        <f t="shared" si="1"/>
        <v>7.59</v>
      </c>
    </row>
    <row r="56" spans="1:15" ht="15.6">
      <c r="A56" s="61"/>
      <c r="B56" s="55" t="s">
        <v>158</v>
      </c>
      <c r="C56" s="88">
        <f>C55+C22</f>
        <v>1590</v>
      </c>
      <c r="D56" s="85"/>
      <c r="E56" s="53">
        <f t="shared" ref="E56:O56" si="2">SUM(E22+E55)</f>
        <v>64.679999999999993</v>
      </c>
      <c r="F56" s="53">
        <f t="shared" si="2"/>
        <v>58.290999999999997</v>
      </c>
      <c r="G56" s="53">
        <f t="shared" si="2"/>
        <v>231.68</v>
      </c>
      <c r="H56" s="53">
        <f t="shared" si="2"/>
        <v>1685.8200000000002</v>
      </c>
      <c r="I56" s="53">
        <f t="shared" si="2"/>
        <v>0.7</v>
      </c>
      <c r="J56" s="53">
        <f t="shared" si="2"/>
        <v>146.86799999999999</v>
      </c>
      <c r="K56" s="53">
        <f t="shared" si="2"/>
        <v>180.01480000000001</v>
      </c>
      <c r="L56" s="53">
        <f t="shared" si="2"/>
        <v>423.96999999999997</v>
      </c>
      <c r="M56" s="53">
        <f t="shared" si="2"/>
        <v>897.2299999999999</v>
      </c>
      <c r="N56" s="53">
        <f t="shared" si="2"/>
        <v>212.29999999999998</v>
      </c>
      <c r="O56" s="53">
        <f t="shared" si="2"/>
        <v>13.09</v>
      </c>
    </row>
    <row r="57" spans="1:15" ht="15.6">
      <c r="A57" s="88" t="s">
        <v>107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5"/>
    </row>
    <row r="58" spans="1:15" ht="15.6">
      <c r="A58" s="38"/>
      <c r="B58" s="37" t="s">
        <v>108</v>
      </c>
      <c r="C58" s="105">
        <v>200</v>
      </c>
      <c r="D58" s="106"/>
      <c r="E58" s="36">
        <v>1</v>
      </c>
      <c r="F58" s="36">
        <v>0.01</v>
      </c>
      <c r="G58" s="36">
        <v>29.7</v>
      </c>
      <c r="H58" s="36">
        <v>128</v>
      </c>
      <c r="I58" s="36">
        <v>0.6</v>
      </c>
      <c r="J58" s="36">
        <v>0.06</v>
      </c>
      <c r="K58" s="36">
        <v>46</v>
      </c>
      <c r="L58" s="36"/>
      <c r="M58" s="36">
        <v>23</v>
      </c>
      <c r="N58" s="36">
        <v>23</v>
      </c>
      <c r="O58" s="36">
        <v>0.5</v>
      </c>
    </row>
    <row r="59" spans="1:15" ht="15.6">
      <c r="A59" s="38"/>
      <c r="B59" s="37" t="s">
        <v>109</v>
      </c>
      <c r="C59" s="105">
        <v>30</v>
      </c>
      <c r="D59" s="106"/>
      <c r="E59" s="39">
        <v>2.25</v>
      </c>
      <c r="F59" s="36">
        <v>2.94</v>
      </c>
      <c r="G59" s="36">
        <v>22.32</v>
      </c>
      <c r="H59" s="36">
        <v>125.1</v>
      </c>
      <c r="I59" s="36">
        <v>0.02</v>
      </c>
      <c r="J59" s="36">
        <v>0.02</v>
      </c>
      <c r="K59" s="36"/>
      <c r="L59" s="36">
        <v>3</v>
      </c>
      <c r="M59" s="36">
        <v>8.6999999999999993</v>
      </c>
      <c r="N59" s="36">
        <v>27</v>
      </c>
      <c r="O59" s="36">
        <v>0.63</v>
      </c>
    </row>
    <row r="60" spans="1:15" ht="15.6">
      <c r="A60" s="38"/>
      <c r="B60" s="37" t="s">
        <v>110</v>
      </c>
      <c r="C60" s="112"/>
      <c r="D60" s="113"/>
      <c r="E60" s="39">
        <v>3.25</v>
      </c>
      <c r="F60" s="36">
        <f>SUM(F58:F59)</f>
        <v>2.9499999999999997</v>
      </c>
      <c r="G60" s="36">
        <f>SUM(G58:G59)</f>
        <v>52.019999999999996</v>
      </c>
      <c r="H60" s="36">
        <f t="shared" ref="H60:O60" si="3">SUM(H58:H59)</f>
        <v>253.1</v>
      </c>
      <c r="I60" s="36">
        <f t="shared" si="3"/>
        <v>0.62</v>
      </c>
      <c r="J60" s="36">
        <f t="shared" si="3"/>
        <v>0.08</v>
      </c>
      <c r="K60" s="36">
        <f t="shared" si="3"/>
        <v>46</v>
      </c>
      <c r="L60" s="36">
        <f t="shared" si="3"/>
        <v>3</v>
      </c>
      <c r="M60" s="36">
        <f t="shared" si="3"/>
        <v>31.7</v>
      </c>
      <c r="N60" s="36">
        <f t="shared" si="3"/>
        <v>50</v>
      </c>
      <c r="O60" s="36">
        <f t="shared" si="3"/>
        <v>1.1299999999999999</v>
      </c>
    </row>
    <row r="61" spans="1:15" ht="15.6">
      <c r="A61" s="38"/>
      <c r="B61" s="37" t="s">
        <v>26</v>
      </c>
      <c r="C61" s="114"/>
      <c r="D61" s="115"/>
      <c r="E61" s="36">
        <f t="shared" ref="E61:O61" si="4">SUM(E60,E22,E55)</f>
        <v>67.929999999999993</v>
      </c>
      <c r="F61" s="36">
        <f t="shared" si="4"/>
        <v>61.241</v>
      </c>
      <c r="G61" s="36">
        <f t="shared" si="4"/>
        <v>283.7</v>
      </c>
      <c r="H61" s="36">
        <f t="shared" si="4"/>
        <v>1938.92</v>
      </c>
      <c r="I61" s="36">
        <f t="shared" si="4"/>
        <v>1.32</v>
      </c>
      <c r="J61" s="36">
        <f t="shared" si="4"/>
        <v>146.94800000000001</v>
      </c>
      <c r="K61" s="36">
        <f t="shared" si="4"/>
        <v>226.01480000000001</v>
      </c>
      <c r="L61" s="36">
        <f t="shared" si="4"/>
        <v>426.96999999999997</v>
      </c>
      <c r="M61" s="36">
        <f t="shared" si="4"/>
        <v>928.92999999999984</v>
      </c>
      <c r="N61" s="36">
        <f t="shared" si="4"/>
        <v>262.29999999999995</v>
      </c>
      <c r="O61" s="36">
        <f t="shared" si="4"/>
        <v>14.22</v>
      </c>
    </row>
  </sheetData>
  <mergeCells count="52">
    <mergeCell ref="C59:D59"/>
    <mergeCell ref="C60:D61"/>
    <mergeCell ref="A57:O57"/>
    <mergeCell ref="C4:D4"/>
    <mergeCell ref="C7:D7"/>
    <mergeCell ref="C13:D13"/>
    <mergeCell ref="C15:D15"/>
    <mergeCell ref="C19:D19"/>
    <mergeCell ref="C20:D20"/>
    <mergeCell ref="C21:D21"/>
    <mergeCell ref="C30:D30"/>
    <mergeCell ref="C38:D38"/>
    <mergeCell ref="C46:D46"/>
    <mergeCell ref="C50:D50"/>
    <mergeCell ref="A30:A37"/>
    <mergeCell ref="A38:A45"/>
    <mergeCell ref="A46:A49"/>
    <mergeCell ref="A50:A52"/>
    <mergeCell ref="C58:D58"/>
    <mergeCell ref="Q23:S23"/>
    <mergeCell ref="C56:D56"/>
    <mergeCell ref="C53:D53"/>
    <mergeCell ref="C54:D54"/>
    <mergeCell ref="C55:D55"/>
    <mergeCell ref="A24:A29"/>
    <mergeCell ref="C24:D24"/>
    <mergeCell ref="Q22:S22"/>
    <mergeCell ref="Q18:S18"/>
    <mergeCell ref="Q19:S19"/>
    <mergeCell ref="Q20:S20"/>
    <mergeCell ref="Q21:S21"/>
    <mergeCell ref="Q13:S13"/>
    <mergeCell ref="Q15:S15"/>
    <mergeCell ref="Q16:S16"/>
    <mergeCell ref="Q17:S17"/>
    <mergeCell ref="Q8:S8"/>
    <mergeCell ref="Q9:S9"/>
    <mergeCell ref="Q10:S10"/>
    <mergeCell ref="Q11:S11"/>
    <mergeCell ref="Q12:S12"/>
    <mergeCell ref="I4:K4"/>
    <mergeCell ref="L4:O4"/>
    <mergeCell ref="B4:B5"/>
    <mergeCell ref="H4:H5"/>
    <mergeCell ref="A23:O23"/>
    <mergeCell ref="A4:A5"/>
    <mergeCell ref="A6:E6"/>
    <mergeCell ref="A7:A12"/>
    <mergeCell ref="A15:A18"/>
    <mergeCell ref="E4:G4"/>
    <mergeCell ref="A13:A14"/>
    <mergeCell ref="C22:D22"/>
  </mergeCells>
  <pageMargins left="0.7" right="0.7" top="0.75" bottom="0.75" header="0.3" footer="0.3"/>
  <pageSetup paperSize="9" scale="44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04"/>
  <sheetViews>
    <sheetView topLeftCell="A63" workbookViewId="0">
      <selection activeCell="G85" sqref="G85"/>
    </sheetView>
  </sheetViews>
  <sheetFormatPr defaultRowHeight="14.4"/>
  <cols>
    <col min="1" max="1" width="16.33203125" customWidth="1"/>
    <col min="2" max="2" width="29.109375" customWidth="1"/>
    <col min="3" max="3" width="14.109375" customWidth="1"/>
    <col min="4" max="4" width="15.5546875" customWidth="1"/>
    <col min="5" max="5" width="13.5546875" customWidth="1"/>
    <col min="6" max="6" width="9.6640625" customWidth="1"/>
    <col min="7" max="7" width="13.109375" customWidth="1"/>
    <col min="8" max="8" width="13.33203125" customWidth="1"/>
    <col min="9" max="9" width="7.88671875" customWidth="1"/>
    <col min="10" max="10" width="8.88671875" customWidth="1"/>
    <col min="11" max="11" width="7.88671875" customWidth="1"/>
    <col min="12" max="12" width="8.88671875" customWidth="1"/>
    <col min="13" max="13" width="12.5546875" customWidth="1"/>
    <col min="14" max="14" width="9.109375" customWidth="1"/>
    <col min="15" max="15" width="12.44140625" customWidth="1"/>
    <col min="17" max="17" width="26.33203125" customWidth="1"/>
  </cols>
  <sheetData>
    <row r="1" spans="1:18" ht="15.6">
      <c r="A1" s="52" t="s">
        <v>219</v>
      </c>
      <c r="B1" s="50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8" ht="15.6">
      <c r="A2" s="50" t="s">
        <v>203</v>
      </c>
      <c r="B2" s="50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8" ht="15.6">
      <c r="A3" s="50" t="s">
        <v>235</v>
      </c>
      <c r="B3" s="52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43"/>
    </row>
    <row r="4" spans="1:18">
      <c r="A4" s="98"/>
      <c r="B4" s="108" t="s">
        <v>0</v>
      </c>
      <c r="C4" s="107" t="s">
        <v>150</v>
      </c>
      <c r="D4" s="108"/>
      <c r="E4" s="128" t="s">
        <v>1</v>
      </c>
      <c r="F4" s="128"/>
      <c r="G4" s="128"/>
      <c r="H4" s="129" t="s">
        <v>14</v>
      </c>
      <c r="I4" s="128" t="s">
        <v>2</v>
      </c>
      <c r="J4" s="128"/>
      <c r="K4" s="128"/>
      <c r="L4" s="128" t="s">
        <v>3</v>
      </c>
      <c r="M4" s="128"/>
      <c r="N4" s="128"/>
      <c r="O4" s="128"/>
      <c r="P4" s="43"/>
    </row>
    <row r="5" spans="1:18">
      <c r="A5" s="99"/>
      <c r="B5" s="108"/>
      <c r="C5" s="76" t="s">
        <v>157</v>
      </c>
      <c r="D5" s="42" t="s">
        <v>151</v>
      </c>
      <c r="E5" s="42" t="s">
        <v>4</v>
      </c>
      <c r="F5" s="42" t="s">
        <v>5</v>
      </c>
      <c r="G5" s="42" t="s">
        <v>6</v>
      </c>
      <c r="H5" s="130"/>
      <c r="I5" s="42" t="s">
        <v>7</v>
      </c>
      <c r="J5" s="42" t="s">
        <v>8</v>
      </c>
      <c r="K5" s="42" t="s">
        <v>9</v>
      </c>
      <c r="L5" s="42" t="s">
        <v>10</v>
      </c>
      <c r="M5" s="42" t="s">
        <v>11</v>
      </c>
      <c r="N5" s="42" t="s">
        <v>12</v>
      </c>
      <c r="O5" s="42" t="s">
        <v>13</v>
      </c>
      <c r="P5" s="43"/>
    </row>
    <row r="6" spans="1:18">
      <c r="A6" s="107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43"/>
    </row>
    <row r="7" spans="1:18" ht="28.8">
      <c r="A7" s="98" t="s">
        <v>166</v>
      </c>
      <c r="B7" s="68" t="s">
        <v>27</v>
      </c>
      <c r="C7" s="107" t="s">
        <v>224</v>
      </c>
      <c r="D7" s="108"/>
      <c r="E7" s="42">
        <v>30.93</v>
      </c>
      <c r="F7" s="42">
        <v>22.89</v>
      </c>
      <c r="G7" s="42">
        <v>59.6</v>
      </c>
      <c r="H7" s="42">
        <v>310.66000000000003</v>
      </c>
      <c r="I7" s="42">
        <v>0.1</v>
      </c>
      <c r="J7" s="42">
        <v>0.82</v>
      </c>
      <c r="K7" s="42">
        <v>0.37</v>
      </c>
      <c r="L7" s="42">
        <v>251.55</v>
      </c>
      <c r="M7" s="42">
        <v>383.23</v>
      </c>
      <c r="N7" s="42">
        <v>54.36</v>
      </c>
      <c r="O7" s="42">
        <v>0.93</v>
      </c>
      <c r="P7" s="43"/>
      <c r="Q7" s="17"/>
      <c r="R7" s="30"/>
    </row>
    <row r="8" spans="1:18" ht="18">
      <c r="A8" s="101"/>
      <c r="B8" s="44" t="s">
        <v>67</v>
      </c>
      <c r="C8" s="45">
        <v>140</v>
      </c>
      <c r="D8" s="46">
        <v>140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3"/>
      <c r="Q8" s="17"/>
      <c r="R8" s="30"/>
    </row>
    <row r="9" spans="1:18" ht="18">
      <c r="A9" s="101"/>
      <c r="B9" s="44" t="s">
        <v>125</v>
      </c>
      <c r="C9" s="45">
        <v>30</v>
      </c>
      <c r="D9" s="46">
        <v>30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3"/>
      <c r="Q9" s="17"/>
      <c r="R9" s="30"/>
    </row>
    <row r="10" spans="1:18" ht="18">
      <c r="A10" s="101"/>
      <c r="B10" s="44" t="s">
        <v>68</v>
      </c>
      <c r="C10" s="45">
        <v>4</v>
      </c>
      <c r="D10" s="46">
        <v>4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3"/>
      <c r="Q10" s="17"/>
      <c r="R10" s="25"/>
    </row>
    <row r="11" spans="1:18" ht="18">
      <c r="A11" s="101"/>
      <c r="B11" s="44" t="s">
        <v>69</v>
      </c>
      <c r="C11" s="69">
        <v>4</v>
      </c>
      <c r="D11" s="70" t="s">
        <v>154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3"/>
      <c r="Q11" s="17"/>
      <c r="R11" s="30"/>
    </row>
    <row r="12" spans="1:18" ht="18">
      <c r="A12" s="101"/>
      <c r="B12" s="44" t="s">
        <v>53</v>
      </c>
      <c r="C12" s="45">
        <v>4</v>
      </c>
      <c r="D12" s="46">
        <v>4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3"/>
      <c r="Q12" s="17"/>
      <c r="R12" s="30"/>
    </row>
    <row r="13" spans="1:18" ht="18">
      <c r="A13" s="101"/>
      <c r="B13" s="44" t="s">
        <v>70</v>
      </c>
      <c r="C13" s="45">
        <v>5</v>
      </c>
      <c r="D13" s="46">
        <v>5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3"/>
      <c r="Q13" s="17"/>
      <c r="R13" s="30"/>
    </row>
    <row r="14" spans="1:18" ht="18">
      <c r="A14" s="101"/>
      <c r="B14" s="44" t="s">
        <v>65</v>
      </c>
      <c r="C14" s="45">
        <v>13</v>
      </c>
      <c r="D14" s="46">
        <v>13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3"/>
      <c r="Q14" s="17"/>
      <c r="R14" s="30"/>
    </row>
    <row r="15" spans="1:18" ht="18">
      <c r="A15" s="99"/>
      <c r="B15" s="44" t="s">
        <v>71</v>
      </c>
      <c r="C15" s="45">
        <v>50</v>
      </c>
      <c r="D15" s="46">
        <v>50</v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3"/>
      <c r="Q15" s="17"/>
      <c r="R15" s="30"/>
    </row>
    <row r="16" spans="1:18" ht="18">
      <c r="A16" s="98" t="s">
        <v>172</v>
      </c>
      <c r="B16" s="41" t="s">
        <v>29</v>
      </c>
      <c r="C16" s="107">
        <v>20</v>
      </c>
      <c r="D16" s="108"/>
      <c r="E16" s="42">
        <v>0</v>
      </c>
      <c r="F16" s="42">
        <v>16.399999999999999</v>
      </c>
      <c r="G16" s="42">
        <v>0.2</v>
      </c>
      <c r="H16" s="42">
        <v>150</v>
      </c>
      <c r="I16" s="42">
        <v>0</v>
      </c>
      <c r="J16" s="42">
        <v>0</v>
      </c>
      <c r="K16" s="42">
        <v>118</v>
      </c>
      <c r="L16" s="42">
        <v>2</v>
      </c>
      <c r="M16" s="42">
        <v>4</v>
      </c>
      <c r="N16" s="42">
        <v>0</v>
      </c>
      <c r="O16" s="42">
        <v>0</v>
      </c>
      <c r="P16" s="43"/>
      <c r="Q16" s="17"/>
      <c r="R16" s="30"/>
    </row>
    <row r="17" spans="1:28" ht="18">
      <c r="A17" s="99"/>
      <c r="B17" s="44" t="s">
        <v>53</v>
      </c>
      <c r="C17" s="45">
        <v>20</v>
      </c>
      <c r="D17" s="46">
        <v>20</v>
      </c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3"/>
      <c r="Q17" s="17"/>
      <c r="R17" s="30"/>
    </row>
    <row r="18" spans="1:28" ht="18">
      <c r="A18" s="98" t="s">
        <v>167</v>
      </c>
      <c r="B18" s="41" t="s">
        <v>30</v>
      </c>
      <c r="C18" s="107" t="s">
        <v>31</v>
      </c>
      <c r="D18" s="108"/>
      <c r="E18" s="42">
        <v>0.434</v>
      </c>
      <c r="F18" s="42">
        <v>0</v>
      </c>
      <c r="G18" s="42">
        <v>12.725</v>
      </c>
      <c r="H18" s="42">
        <v>46.033000000000001</v>
      </c>
      <c r="I18" s="42">
        <v>0.02</v>
      </c>
      <c r="J18" s="42">
        <v>0.08</v>
      </c>
      <c r="K18" s="42">
        <v>0</v>
      </c>
      <c r="L18" s="42">
        <v>3.0939999999999999</v>
      </c>
      <c r="M18" s="42">
        <v>2.7949999999999999</v>
      </c>
      <c r="N18" s="42">
        <v>0.55000000000000004</v>
      </c>
      <c r="O18" s="42">
        <v>2E-3</v>
      </c>
      <c r="P18" s="43"/>
      <c r="Q18" s="17"/>
      <c r="R18" s="30"/>
    </row>
    <row r="19" spans="1:28" ht="18">
      <c r="A19" s="101"/>
      <c r="B19" s="44" t="s">
        <v>72</v>
      </c>
      <c r="C19" s="46">
        <v>2</v>
      </c>
      <c r="D19" s="46">
        <v>2</v>
      </c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3"/>
      <c r="Q19" s="17"/>
      <c r="R19" s="30"/>
    </row>
    <row r="20" spans="1:28" ht="18">
      <c r="A20" s="101"/>
      <c r="B20" s="44" t="s">
        <v>68</v>
      </c>
      <c r="C20" s="46">
        <v>15</v>
      </c>
      <c r="D20" s="46">
        <v>15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81"/>
      <c r="Q20" s="17"/>
      <c r="R20" s="30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18">
      <c r="A21" s="99"/>
      <c r="B21" s="44" t="s">
        <v>73</v>
      </c>
      <c r="C21" s="46">
        <v>7</v>
      </c>
      <c r="D21" s="46">
        <v>7</v>
      </c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3"/>
      <c r="Q21" s="17"/>
      <c r="R21" s="30"/>
    </row>
    <row r="22" spans="1:28" ht="18">
      <c r="A22" s="71"/>
      <c r="B22" s="41" t="s">
        <v>18</v>
      </c>
      <c r="C22" s="107">
        <v>50</v>
      </c>
      <c r="D22" s="108"/>
      <c r="E22" s="72">
        <v>3.8</v>
      </c>
      <c r="F22" s="42">
        <v>0.45</v>
      </c>
      <c r="G22" s="42">
        <v>24.9</v>
      </c>
      <c r="H22" s="42">
        <v>113.22</v>
      </c>
      <c r="I22" s="42">
        <v>0.08</v>
      </c>
      <c r="J22" s="42">
        <v>0</v>
      </c>
      <c r="K22" s="42">
        <v>0</v>
      </c>
      <c r="L22" s="42">
        <v>13.02</v>
      </c>
      <c r="M22" s="42">
        <v>41.5</v>
      </c>
      <c r="N22" s="42">
        <v>17.53</v>
      </c>
      <c r="O22" s="42">
        <v>0.8</v>
      </c>
      <c r="P22" s="43"/>
      <c r="Q22" s="17"/>
      <c r="R22" s="30"/>
    </row>
    <row r="23" spans="1:28" ht="18">
      <c r="A23" s="98" t="s">
        <v>168</v>
      </c>
      <c r="B23" s="41" t="s">
        <v>127</v>
      </c>
      <c r="C23" s="107">
        <v>100</v>
      </c>
      <c r="D23" s="108"/>
      <c r="E23" s="42" t="s">
        <v>207</v>
      </c>
      <c r="F23" s="42">
        <v>6.09</v>
      </c>
      <c r="G23" s="42">
        <v>2.38</v>
      </c>
      <c r="H23" s="42">
        <v>67.3</v>
      </c>
      <c r="I23" s="42">
        <v>0.03</v>
      </c>
      <c r="J23" s="42">
        <v>9.5</v>
      </c>
      <c r="K23" s="42">
        <v>0</v>
      </c>
      <c r="L23" s="42">
        <v>21.85</v>
      </c>
      <c r="M23" s="42">
        <v>40.020000000000003</v>
      </c>
      <c r="N23" s="42">
        <v>13.3</v>
      </c>
      <c r="O23" s="42">
        <v>0.56999999999999995</v>
      </c>
      <c r="P23" s="43"/>
      <c r="Q23" s="19"/>
      <c r="R23" s="30"/>
    </row>
    <row r="24" spans="1:28" ht="18">
      <c r="A24" s="101"/>
      <c r="B24" s="44" t="s">
        <v>128</v>
      </c>
      <c r="C24" s="45">
        <v>118.8</v>
      </c>
      <c r="D24" s="46">
        <v>95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43"/>
      <c r="Q24" s="19"/>
      <c r="R24" s="30"/>
    </row>
    <row r="25" spans="1:28" ht="18">
      <c r="A25" s="99"/>
      <c r="B25" s="44" t="s">
        <v>129</v>
      </c>
      <c r="C25" s="45">
        <v>5</v>
      </c>
      <c r="D25" s="46">
        <v>5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3"/>
      <c r="Q25" s="19"/>
      <c r="R25" s="31"/>
    </row>
    <row r="26" spans="1:28" ht="18">
      <c r="A26" s="71"/>
      <c r="B26" s="41" t="s">
        <v>19</v>
      </c>
      <c r="C26" s="107">
        <v>642</v>
      </c>
      <c r="D26" s="108"/>
      <c r="E26" s="42">
        <f t="shared" ref="E26:O26" si="0">SUM(E7:E23)</f>
        <v>35.164000000000001</v>
      </c>
      <c r="F26" s="42">
        <f t="shared" si="0"/>
        <v>45.83</v>
      </c>
      <c r="G26" s="82">
        <f t="shared" si="0"/>
        <v>99.805000000000007</v>
      </c>
      <c r="H26" s="42">
        <f t="shared" si="0"/>
        <v>687.21299999999997</v>
      </c>
      <c r="I26" s="42">
        <f t="shared" si="0"/>
        <v>0.23</v>
      </c>
      <c r="J26" s="42">
        <f t="shared" si="0"/>
        <v>10.4</v>
      </c>
      <c r="K26" s="42">
        <f t="shared" si="0"/>
        <v>118.37</v>
      </c>
      <c r="L26" s="42">
        <f t="shared" si="0"/>
        <v>291.51400000000001</v>
      </c>
      <c r="M26" s="42">
        <f t="shared" si="0"/>
        <v>471.54500000000002</v>
      </c>
      <c r="N26" s="42">
        <f t="shared" si="0"/>
        <v>85.74</v>
      </c>
      <c r="O26" s="42">
        <f t="shared" si="0"/>
        <v>2.302</v>
      </c>
      <c r="P26" s="43"/>
      <c r="Q26" s="19"/>
      <c r="R26" s="31"/>
    </row>
    <row r="27" spans="1:28">
      <c r="A27" s="107" t="s">
        <v>20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08"/>
      <c r="P27" s="43"/>
    </row>
    <row r="28" spans="1:28">
      <c r="A28" s="98" t="s">
        <v>173</v>
      </c>
      <c r="B28" s="41" t="s">
        <v>40</v>
      </c>
      <c r="C28" s="107">
        <v>100</v>
      </c>
      <c r="D28" s="108"/>
      <c r="E28" s="42">
        <v>1.18</v>
      </c>
      <c r="F28" s="42">
        <v>7.08</v>
      </c>
      <c r="G28" s="42">
        <v>9.27</v>
      </c>
      <c r="H28" s="42">
        <v>106.75</v>
      </c>
      <c r="I28" s="42">
        <v>0.05</v>
      </c>
      <c r="J28" s="83">
        <v>3.18</v>
      </c>
      <c r="K28" s="42">
        <v>0</v>
      </c>
      <c r="L28" s="42">
        <v>24.66</v>
      </c>
      <c r="M28" s="42">
        <v>50.19</v>
      </c>
      <c r="N28" s="42">
        <v>34.58</v>
      </c>
      <c r="O28" s="42">
        <v>0.65</v>
      </c>
      <c r="P28" s="43"/>
    </row>
    <row r="29" spans="1:28">
      <c r="A29" s="101"/>
      <c r="B29" s="44" t="s">
        <v>59</v>
      </c>
      <c r="C29" s="45">
        <v>99</v>
      </c>
      <c r="D29" s="46">
        <v>91</v>
      </c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3"/>
    </row>
    <row r="30" spans="1:28">
      <c r="A30" s="101"/>
      <c r="B30" s="44" t="s">
        <v>57</v>
      </c>
      <c r="C30" s="45">
        <v>5</v>
      </c>
      <c r="D30" s="46">
        <v>5</v>
      </c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3"/>
    </row>
    <row r="31" spans="1:28">
      <c r="A31" s="99"/>
      <c r="B31" s="44" t="s">
        <v>68</v>
      </c>
      <c r="C31" s="45">
        <v>4</v>
      </c>
      <c r="D31" s="46">
        <v>4</v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3"/>
    </row>
    <row r="32" spans="1:28">
      <c r="A32" s="98" t="s">
        <v>193</v>
      </c>
      <c r="B32" s="41" t="s">
        <v>148</v>
      </c>
      <c r="C32" s="107">
        <v>250</v>
      </c>
      <c r="D32" s="108"/>
      <c r="E32" s="42">
        <v>5.99</v>
      </c>
      <c r="F32" s="42">
        <v>7.54</v>
      </c>
      <c r="G32" s="42">
        <v>15.53</v>
      </c>
      <c r="H32" s="42">
        <v>148.28</v>
      </c>
      <c r="I32" s="42">
        <v>0.08</v>
      </c>
      <c r="J32" s="42">
        <v>0.04</v>
      </c>
      <c r="K32" s="42">
        <v>1.28</v>
      </c>
      <c r="L32" s="42">
        <v>40.090000000000003</v>
      </c>
      <c r="M32" s="42">
        <v>43.73</v>
      </c>
      <c r="N32" s="42">
        <v>6.78</v>
      </c>
      <c r="O32" s="42">
        <v>0.38</v>
      </c>
      <c r="P32" s="43"/>
    </row>
    <row r="33" spans="1:16">
      <c r="A33" s="101"/>
      <c r="B33" s="44" t="s">
        <v>146</v>
      </c>
      <c r="C33" s="45">
        <v>126</v>
      </c>
      <c r="D33" s="46">
        <v>110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3"/>
    </row>
    <row r="34" spans="1:16">
      <c r="A34" s="101"/>
      <c r="B34" s="44" t="s">
        <v>130</v>
      </c>
      <c r="C34" s="45">
        <v>60</v>
      </c>
      <c r="D34" s="46">
        <v>55</v>
      </c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3"/>
    </row>
    <row r="35" spans="1:16">
      <c r="A35" s="101"/>
      <c r="B35" s="44" t="s">
        <v>58</v>
      </c>
      <c r="C35" s="45">
        <v>54</v>
      </c>
      <c r="D35" s="46">
        <v>44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3"/>
    </row>
    <row r="36" spans="1:16">
      <c r="A36" s="101"/>
      <c r="B36" s="44" t="s">
        <v>149</v>
      </c>
      <c r="C36" s="45">
        <v>10</v>
      </c>
      <c r="D36" s="46">
        <v>10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3"/>
    </row>
    <row r="37" spans="1:16">
      <c r="A37" s="101"/>
      <c r="B37" s="44" t="s">
        <v>59</v>
      </c>
      <c r="C37" s="45">
        <v>15</v>
      </c>
      <c r="D37" s="46">
        <v>13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3"/>
    </row>
    <row r="38" spans="1:16">
      <c r="A38" s="101"/>
      <c r="B38" s="44" t="s">
        <v>60</v>
      </c>
      <c r="C38" s="45">
        <v>15</v>
      </c>
      <c r="D38" s="46">
        <v>13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3"/>
    </row>
    <row r="39" spans="1:16">
      <c r="A39" s="99"/>
      <c r="B39" s="44" t="s">
        <v>75</v>
      </c>
      <c r="C39" s="45">
        <v>5</v>
      </c>
      <c r="D39" s="46">
        <v>5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3"/>
    </row>
    <row r="40" spans="1:16">
      <c r="A40" s="137" t="s">
        <v>163</v>
      </c>
      <c r="B40" s="41" t="s">
        <v>220</v>
      </c>
      <c r="C40" s="107">
        <v>120</v>
      </c>
      <c r="D40" s="108"/>
      <c r="E40" s="42">
        <v>19.72</v>
      </c>
      <c r="F40" s="42">
        <v>17.89</v>
      </c>
      <c r="G40" s="42">
        <v>94.76</v>
      </c>
      <c r="H40" s="42">
        <v>168.2</v>
      </c>
      <c r="I40" s="42">
        <v>0.17</v>
      </c>
      <c r="J40" s="42">
        <v>128</v>
      </c>
      <c r="K40" s="42">
        <v>0</v>
      </c>
      <c r="L40" s="42">
        <v>24.36</v>
      </c>
      <c r="M40" s="42">
        <v>194.69</v>
      </c>
      <c r="N40" s="42">
        <v>26.01</v>
      </c>
      <c r="O40" s="42">
        <v>2.3199999999999998</v>
      </c>
      <c r="P40" s="43"/>
    </row>
    <row r="41" spans="1:16">
      <c r="A41" s="138"/>
      <c r="B41" s="44" t="s">
        <v>89</v>
      </c>
      <c r="C41" s="44">
        <v>85</v>
      </c>
      <c r="D41" s="46">
        <v>65.7</v>
      </c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3"/>
    </row>
    <row r="42" spans="1:16" ht="15.6">
      <c r="A42" s="138"/>
      <c r="B42" s="44" t="s">
        <v>59</v>
      </c>
      <c r="C42" s="44">
        <v>20</v>
      </c>
      <c r="D42" s="46">
        <v>15</v>
      </c>
      <c r="E42" s="46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43"/>
    </row>
    <row r="43" spans="1:16" ht="15.6">
      <c r="A43" s="138"/>
      <c r="B43" s="44" t="s">
        <v>60</v>
      </c>
      <c r="C43" s="44">
        <v>20</v>
      </c>
      <c r="D43" s="46">
        <v>18</v>
      </c>
      <c r="E43" s="46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43"/>
    </row>
    <row r="44" spans="1:16" ht="15.6">
      <c r="A44" s="138"/>
      <c r="B44" s="44" t="s">
        <v>75</v>
      </c>
      <c r="C44" s="44">
        <v>5</v>
      </c>
      <c r="D44" s="46">
        <v>5</v>
      </c>
      <c r="E44" s="46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43"/>
    </row>
    <row r="45" spans="1:16" ht="15.6">
      <c r="A45" s="138"/>
      <c r="B45" s="44" t="s">
        <v>81</v>
      </c>
      <c r="C45" s="44">
        <v>4</v>
      </c>
      <c r="D45" s="46">
        <v>4</v>
      </c>
      <c r="E45" s="46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43"/>
    </row>
    <row r="46" spans="1:16" ht="15.6">
      <c r="A46" s="138"/>
      <c r="B46" s="44" t="s">
        <v>117</v>
      </c>
      <c r="C46" s="44">
        <v>0.3</v>
      </c>
      <c r="D46" s="46">
        <v>0.3</v>
      </c>
      <c r="E46" s="46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43"/>
    </row>
    <row r="47" spans="1:16" ht="15.6">
      <c r="A47" s="139"/>
      <c r="B47" s="44" t="s">
        <v>80</v>
      </c>
      <c r="C47" s="44">
        <v>12</v>
      </c>
      <c r="D47" s="46">
        <v>12</v>
      </c>
      <c r="E47" s="46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43"/>
    </row>
    <row r="48" spans="1:16">
      <c r="A48" s="98" t="s">
        <v>164</v>
      </c>
      <c r="B48" s="41" t="s">
        <v>22</v>
      </c>
      <c r="C48" s="107">
        <v>200</v>
      </c>
      <c r="D48" s="108"/>
      <c r="E48" s="42">
        <v>7.36</v>
      </c>
      <c r="F48" s="42">
        <v>6.02</v>
      </c>
      <c r="G48" s="42">
        <v>35.26</v>
      </c>
      <c r="H48" s="42">
        <v>224</v>
      </c>
      <c r="I48" s="42">
        <v>0.08</v>
      </c>
      <c r="J48" s="42">
        <v>0</v>
      </c>
      <c r="K48" s="42">
        <v>28</v>
      </c>
      <c r="L48" s="42">
        <v>6.48</v>
      </c>
      <c r="M48" s="42">
        <v>49.56</v>
      </c>
      <c r="N48" s="42">
        <v>28.16</v>
      </c>
      <c r="O48" s="42">
        <v>1.48</v>
      </c>
      <c r="P48" s="43"/>
    </row>
    <row r="49" spans="1:16">
      <c r="A49" s="101"/>
      <c r="B49" s="44" t="s">
        <v>117</v>
      </c>
      <c r="C49" s="45">
        <v>0.3</v>
      </c>
      <c r="D49" s="46">
        <v>0.3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3"/>
    </row>
    <row r="50" spans="1:16">
      <c r="A50" s="101"/>
      <c r="B50" s="44" t="s">
        <v>103</v>
      </c>
      <c r="C50" s="45">
        <v>194.7</v>
      </c>
      <c r="D50" s="46">
        <v>194.7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3"/>
    </row>
    <row r="51" spans="1:16">
      <c r="A51" s="99"/>
      <c r="B51" s="44" t="s">
        <v>53</v>
      </c>
      <c r="C51" s="45">
        <v>5</v>
      </c>
      <c r="D51" s="46">
        <v>5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3"/>
    </row>
    <row r="52" spans="1:16">
      <c r="A52" s="98" t="s">
        <v>165</v>
      </c>
      <c r="B52" s="41" t="s">
        <v>121</v>
      </c>
      <c r="C52" s="107">
        <v>200</v>
      </c>
      <c r="D52" s="108"/>
      <c r="E52" s="42">
        <v>0.04</v>
      </c>
      <c r="F52" s="42">
        <v>0</v>
      </c>
      <c r="G52" s="42">
        <v>24.76</v>
      </c>
      <c r="H52" s="42">
        <v>109.2</v>
      </c>
      <c r="I52" s="42">
        <v>0.01</v>
      </c>
      <c r="J52" s="42">
        <v>0.16800000000000001</v>
      </c>
      <c r="K52" s="42">
        <v>0</v>
      </c>
      <c r="L52" s="42">
        <v>6.4</v>
      </c>
      <c r="M52" s="42">
        <v>3.6</v>
      </c>
      <c r="N52" s="42">
        <v>0</v>
      </c>
      <c r="O52" s="42">
        <v>0.18</v>
      </c>
      <c r="P52" s="43"/>
    </row>
    <row r="53" spans="1:16">
      <c r="A53" s="101"/>
      <c r="B53" s="44" t="s">
        <v>66</v>
      </c>
      <c r="C53" s="45">
        <v>20</v>
      </c>
      <c r="D53" s="46">
        <v>20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3"/>
    </row>
    <row r="54" spans="1:16">
      <c r="A54" s="99"/>
      <c r="B54" s="44" t="s">
        <v>68</v>
      </c>
      <c r="C54" s="45">
        <v>15</v>
      </c>
      <c r="D54" s="46">
        <v>15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3"/>
    </row>
    <row r="55" spans="1:16">
      <c r="A55" s="71"/>
      <c r="B55" s="41" t="s">
        <v>18</v>
      </c>
      <c r="C55" s="107">
        <v>50</v>
      </c>
      <c r="D55" s="108"/>
      <c r="E55" s="72">
        <v>3.8</v>
      </c>
      <c r="F55" s="42">
        <v>0.45</v>
      </c>
      <c r="G55" s="42">
        <v>24.9</v>
      </c>
      <c r="H55" s="42">
        <v>113.22</v>
      </c>
      <c r="I55" s="42">
        <v>0.08</v>
      </c>
      <c r="J55" s="42">
        <v>0</v>
      </c>
      <c r="K55" s="42">
        <v>0</v>
      </c>
      <c r="L55" s="42">
        <v>13.02</v>
      </c>
      <c r="M55" s="42">
        <v>41.5</v>
      </c>
      <c r="N55" s="42">
        <v>17.53</v>
      </c>
      <c r="O55" s="42">
        <v>0.8</v>
      </c>
      <c r="P55" s="43"/>
    </row>
    <row r="56" spans="1:16">
      <c r="A56" s="71"/>
      <c r="B56" s="41" t="s">
        <v>23</v>
      </c>
      <c r="C56" s="107">
        <v>50</v>
      </c>
      <c r="D56" s="108"/>
      <c r="E56" s="42">
        <v>2.75</v>
      </c>
      <c r="F56" s="42">
        <v>0.5</v>
      </c>
      <c r="G56" s="42">
        <v>17</v>
      </c>
      <c r="H56" s="42">
        <v>85</v>
      </c>
      <c r="I56" s="42">
        <v>0.09</v>
      </c>
      <c r="J56" s="42">
        <v>0</v>
      </c>
      <c r="K56" s="42">
        <v>0</v>
      </c>
      <c r="L56" s="42">
        <v>10.5</v>
      </c>
      <c r="M56" s="42">
        <v>87</v>
      </c>
      <c r="N56" s="42">
        <v>28.5</v>
      </c>
      <c r="O56" s="42">
        <v>1.8</v>
      </c>
      <c r="P56" s="43"/>
    </row>
    <row r="57" spans="1:16">
      <c r="A57" s="71"/>
      <c r="B57" s="41" t="s">
        <v>25</v>
      </c>
      <c r="C57" s="107">
        <f>C56+C55+C52+C48+C40+C32+C28</f>
        <v>970</v>
      </c>
      <c r="D57" s="108"/>
      <c r="E57" s="42">
        <f t="shared" ref="E57:O57" si="1">SUM(E28:E56)</f>
        <v>40.839999999999996</v>
      </c>
      <c r="F57" s="42">
        <f t="shared" si="1"/>
        <v>39.480000000000004</v>
      </c>
      <c r="G57" s="42">
        <f t="shared" si="1"/>
        <v>221.48</v>
      </c>
      <c r="H57" s="42">
        <f>SUM(H28:H56)</f>
        <v>954.65000000000009</v>
      </c>
      <c r="I57" s="42">
        <f t="shared" si="1"/>
        <v>0.56000000000000005</v>
      </c>
      <c r="J57" s="42">
        <f t="shared" si="1"/>
        <v>131.38800000000001</v>
      </c>
      <c r="K57" s="42">
        <f t="shared" si="1"/>
        <v>29.28</v>
      </c>
      <c r="L57" s="42">
        <f t="shared" si="1"/>
        <v>125.51</v>
      </c>
      <c r="M57" s="42">
        <f t="shared" si="1"/>
        <v>470.27000000000004</v>
      </c>
      <c r="N57" s="42">
        <f t="shared" si="1"/>
        <v>141.56</v>
      </c>
      <c r="O57" s="42">
        <f t="shared" si="1"/>
        <v>7.6099999999999994</v>
      </c>
      <c r="P57" s="43"/>
    </row>
    <row r="58" spans="1:16">
      <c r="A58" s="71"/>
      <c r="B58" s="67" t="s">
        <v>158</v>
      </c>
      <c r="C58" s="107">
        <f>C57+C26</f>
        <v>1612</v>
      </c>
      <c r="D58" s="108"/>
      <c r="E58" s="42">
        <f t="shared" ref="E58:O58" si="2">SUM(E26+E57)</f>
        <v>76.003999999999991</v>
      </c>
      <c r="F58" s="42">
        <f t="shared" si="2"/>
        <v>85.31</v>
      </c>
      <c r="G58" s="42">
        <f t="shared" si="2"/>
        <v>321.28499999999997</v>
      </c>
      <c r="H58" s="42">
        <f t="shared" si="2"/>
        <v>1641.8630000000001</v>
      </c>
      <c r="I58" s="42">
        <f t="shared" si="2"/>
        <v>0.79</v>
      </c>
      <c r="J58" s="42">
        <f t="shared" si="2"/>
        <v>141.78800000000001</v>
      </c>
      <c r="K58" s="42">
        <f t="shared" si="2"/>
        <v>147.65</v>
      </c>
      <c r="L58" s="42">
        <f t="shared" si="2"/>
        <v>417.024</v>
      </c>
      <c r="M58" s="42">
        <f t="shared" si="2"/>
        <v>941.81500000000005</v>
      </c>
      <c r="N58" s="42">
        <f t="shared" si="2"/>
        <v>227.3</v>
      </c>
      <c r="O58" s="42">
        <f t="shared" si="2"/>
        <v>9.911999999999999</v>
      </c>
      <c r="P58" s="43"/>
    </row>
    <row r="59" spans="1:16">
      <c r="A59" s="107" t="s">
        <v>107</v>
      </c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08"/>
      <c r="P59" s="43"/>
    </row>
    <row r="60" spans="1:16">
      <c r="A60" s="98" t="s">
        <v>182</v>
      </c>
      <c r="B60" s="78" t="s">
        <v>115</v>
      </c>
      <c r="C60" s="107">
        <v>200</v>
      </c>
      <c r="D60" s="108"/>
      <c r="E60" s="42">
        <v>1.36</v>
      </c>
      <c r="F60" s="42"/>
      <c r="G60" s="42">
        <v>29.02</v>
      </c>
      <c r="H60" s="42">
        <v>116.19</v>
      </c>
      <c r="I60" s="42"/>
      <c r="J60" s="42"/>
      <c r="K60" s="42"/>
      <c r="L60" s="42">
        <v>9.9</v>
      </c>
      <c r="M60" s="42">
        <v>18.48</v>
      </c>
      <c r="N60" s="42"/>
      <c r="O60" s="42">
        <v>0.03</v>
      </c>
      <c r="P60" s="43"/>
    </row>
    <row r="61" spans="1:16">
      <c r="A61" s="101"/>
      <c r="B61" s="44" t="s">
        <v>96</v>
      </c>
      <c r="C61" s="45">
        <v>24</v>
      </c>
      <c r="D61" s="46">
        <v>24</v>
      </c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3"/>
    </row>
    <row r="62" spans="1:16">
      <c r="A62" s="99"/>
      <c r="B62" s="44" t="s">
        <v>68</v>
      </c>
      <c r="C62" s="45">
        <v>10</v>
      </c>
      <c r="D62" s="46">
        <v>10</v>
      </c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3"/>
    </row>
    <row r="63" spans="1:16">
      <c r="A63" s="16"/>
      <c r="B63" s="33" t="s">
        <v>112</v>
      </c>
      <c r="C63" s="122">
        <v>25</v>
      </c>
      <c r="D63" s="123"/>
      <c r="E63" s="8">
        <v>0.98</v>
      </c>
      <c r="F63" s="8">
        <v>7.65</v>
      </c>
      <c r="G63" s="8">
        <v>15.63</v>
      </c>
      <c r="H63" s="8">
        <v>135.25</v>
      </c>
      <c r="I63" s="8"/>
      <c r="J63" s="8"/>
      <c r="K63" s="8"/>
      <c r="L63" s="8"/>
      <c r="M63" s="8"/>
      <c r="N63" s="8"/>
      <c r="O63" s="8"/>
    </row>
    <row r="64" spans="1:16">
      <c r="A64" s="16"/>
      <c r="B64" s="33" t="s">
        <v>110</v>
      </c>
      <c r="C64" s="122"/>
      <c r="D64" s="123"/>
      <c r="E64" s="8">
        <f>SUM(E60:E63)</f>
        <v>2.34</v>
      </c>
      <c r="F64" s="8">
        <f t="shared" ref="F64:O64" si="3">SUM(F60:F63)</f>
        <v>7.65</v>
      </c>
      <c r="G64" s="8">
        <f t="shared" si="3"/>
        <v>44.65</v>
      </c>
      <c r="H64" s="8">
        <f t="shared" si="3"/>
        <v>251.44</v>
      </c>
      <c r="I64" s="8"/>
      <c r="J64" s="8"/>
      <c r="K64" s="8"/>
      <c r="L64" s="8">
        <f t="shared" si="3"/>
        <v>9.9</v>
      </c>
      <c r="M64" s="8">
        <f t="shared" si="3"/>
        <v>18.48</v>
      </c>
      <c r="N64" s="8"/>
      <c r="O64" s="8">
        <f t="shared" si="3"/>
        <v>0.03</v>
      </c>
    </row>
    <row r="65" spans="1:15">
      <c r="A65" s="16"/>
      <c r="B65" s="33" t="s">
        <v>26</v>
      </c>
      <c r="C65" s="122"/>
      <c r="D65" s="123"/>
      <c r="E65" s="3">
        <f>SUM(E26,E57,E64)</f>
        <v>78.343999999999994</v>
      </c>
      <c r="F65" s="8">
        <f t="shared" ref="F65:O65" si="4">SUM(F57,F64,F26)</f>
        <v>92.960000000000008</v>
      </c>
      <c r="G65" s="11">
        <f t="shared" si="4"/>
        <v>365.935</v>
      </c>
      <c r="H65" s="11">
        <f t="shared" si="4"/>
        <v>1893.3030000000001</v>
      </c>
      <c r="I65" s="11">
        <f t="shared" si="4"/>
        <v>0.79</v>
      </c>
      <c r="J65" s="11">
        <f t="shared" si="4"/>
        <v>141.78800000000001</v>
      </c>
      <c r="K65" s="11">
        <f t="shared" si="4"/>
        <v>147.65</v>
      </c>
      <c r="L65" s="11">
        <f t="shared" si="4"/>
        <v>426.92399999999998</v>
      </c>
      <c r="M65" s="11">
        <f t="shared" si="4"/>
        <v>960.29500000000007</v>
      </c>
      <c r="N65" s="11">
        <f t="shared" si="4"/>
        <v>227.3</v>
      </c>
      <c r="O65" s="11">
        <f t="shared" si="4"/>
        <v>9.9420000000000002</v>
      </c>
    </row>
    <row r="83" spans="2:15">
      <c r="B83" s="15"/>
      <c r="C83" s="15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2:15">
      <c r="B84" s="12"/>
      <c r="C84" s="12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2:15">
      <c r="B85" s="12"/>
      <c r="C85" s="12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2:15">
      <c r="B86" s="12"/>
      <c r="C86" s="12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2:15">
      <c r="B87" s="12"/>
      <c r="C87" s="12"/>
      <c r="D87" s="21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2:15">
      <c r="B88" s="12"/>
      <c r="C88" s="12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2:15">
      <c r="B89" s="12"/>
      <c r="C89" s="12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2:15">
      <c r="B90" s="12"/>
      <c r="C90" s="12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2:15">
      <c r="B91" s="12"/>
      <c r="C91" s="12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2:15">
      <c r="B92" s="15"/>
      <c r="C92" s="15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2:15">
      <c r="B93" s="12"/>
      <c r="C93" s="12"/>
      <c r="D93" s="13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2:15">
      <c r="B94" s="12"/>
      <c r="C94" s="12"/>
      <c r="D94" s="13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2:15">
      <c r="B95" s="12"/>
      <c r="C95" s="12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2:15">
      <c r="B96" s="15"/>
      <c r="C96" s="15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2:15">
      <c r="B97" s="12"/>
      <c r="C97" s="12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2:15">
      <c r="B98" s="12"/>
      <c r="C98" s="12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2:15">
      <c r="B99" s="12"/>
      <c r="C99" s="12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2:15">
      <c r="B100" s="15"/>
      <c r="C100" s="15"/>
      <c r="D100" s="10"/>
      <c r="E100" s="22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2:15">
      <c r="B101" s="15"/>
      <c r="C101" s="15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2:15">
      <c r="B102" s="12"/>
      <c r="C102" s="12"/>
      <c r="D102" s="13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2:15">
      <c r="B103" s="12"/>
      <c r="C103" s="12"/>
      <c r="D103" s="13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2:15">
      <c r="B104" s="15"/>
      <c r="C104" s="15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</sheetData>
  <mergeCells count="39">
    <mergeCell ref="A4:A5"/>
    <mergeCell ref="A6:O6"/>
    <mergeCell ref="A7:A15"/>
    <mergeCell ref="A18:A21"/>
    <mergeCell ref="A23:A25"/>
    <mergeCell ref="B4:B5"/>
    <mergeCell ref="E4:G4"/>
    <mergeCell ref="H4:H5"/>
    <mergeCell ref="I4:K4"/>
    <mergeCell ref="L4:O4"/>
    <mergeCell ref="C4:D4"/>
    <mergeCell ref="C7:D7"/>
    <mergeCell ref="C18:D18"/>
    <mergeCell ref="C22:D22"/>
    <mergeCell ref="C23:D23"/>
    <mergeCell ref="A16:A17"/>
    <mergeCell ref="C16:D16"/>
    <mergeCell ref="C63:D63"/>
    <mergeCell ref="C64:D64"/>
    <mergeCell ref="C65:D65"/>
    <mergeCell ref="C28:D28"/>
    <mergeCell ref="C58:D58"/>
    <mergeCell ref="C26:D26"/>
    <mergeCell ref="C32:D32"/>
    <mergeCell ref="C40:D40"/>
    <mergeCell ref="C60:D60"/>
    <mergeCell ref="A59:O59"/>
    <mergeCell ref="C55:D55"/>
    <mergeCell ref="C56:D56"/>
    <mergeCell ref="C57:D57"/>
    <mergeCell ref="C48:D48"/>
    <mergeCell ref="C52:D52"/>
    <mergeCell ref="A27:O27"/>
    <mergeCell ref="A60:A62"/>
    <mergeCell ref="A28:A31"/>
    <mergeCell ref="A32:A39"/>
    <mergeCell ref="A40:A47"/>
    <mergeCell ref="A48:A51"/>
    <mergeCell ref="A52:A54"/>
  </mergeCells>
  <pageMargins left="0.7" right="0.7" top="0.75" bottom="0.75" header="0.3" footer="0.3"/>
  <pageSetup paperSize="9" scale="6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9"/>
  <sheetViews>
    <sheetView topLeftCell="A14" zoomScale="80" zoomScaleNormal="80" workbookViewId="0">
      <selection activeCell="C31" sqref="C31"/>
    </sheetView>
  </sheetViews>
  <sheetFormatPr defaultRowHeight="14.4"/>
  <cols>
    <col min="1" max="1" width="16.33203125" customWidth="1"/>
    <col min="2" max="2" width="40.6640625" customWidth="1"/>
    <col min="3" max="3" width="20" customWidth="1"/>
    <col min="4" max="4" width="13.6640625" customWidth="1"/>
    <col min="5" max="5" width="13.88671875" customWidth="1"/>
    <col min="6" max="6" width="10.44140625" customWidth="1"/>
    <col min="7" max="7" width="11.33203125" customWidth="1"/>
    <col min="8" max="8" width="11" customWidth="1"/>
    <col min="9" max="9" width="9.109375" customWidth="1"/>
    <col min="10" max="10" width="9.33203125" customWidth="1"/>
    <col min="11" max="11" width="7.5546875" customWidth="1"/>
    <col min="12" max="12" width="8.44140625" customWidth="1"/>
    <col min="13" max="13" width="8" customWidth="1"/>
    <col min="14" max="14" width="6.88671875" customWidth="1"/>
    <col min="15" max="15" width="10.109375" customWidth="1"/>
    <col min="17" max="17" width="21.44140625" customWidth="1"/>
    <col min="18" max="18" width="17.5546875" customWidth="1"/>
    <col min="21" max="21" width="15.33203125" customWidth="1"/>
  </cols>
  <sheetData>
    <row r="1" spans="1:20" ht="15.6">
      <c r="A1" s="50" t="s">
        <v>197</v>
      </c>
      <c r="B1" s="50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20" ht="15.6">
      <c r="A2" s="50" t="s">
        <v>198</v>
      </c>
      <c r="B2" s="50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20" ht="15.6">
      <c r="A3" s="50" t="s">
        <v>235</v>
      </c>
      <c r="B3" s="52"/>
      <c r="C3" s="50"/>
      <c r="D3" s="52"/>
      <c r="E3" s="64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2"/>
    </row>
    <row r="4" spans="1:20" ht="15" customHeight="1">
      <c r="A4" s="98"/>
      <c r="B4" s="126" t="s">
        <v>0</v>
      </c>
      <c r="C4" s="128" t="s">
        <v>150</v>
      </c>
      <c r="D4" s="128"/>
      <c r="E4" s="128" t="s">
        <v>1</v>
      </c>
      <c r="F4" s="128"/>
      <c r="G4" s="128"/>
      <c r="H4" s="129" t="s">
        <v>14</v>
      </c>
      <c r="I4" s="128" t="s">
        <v>2</v>
      </c>
      <c r="J4" s="128"/>
      <c r="K4" s="128"/>
      <c r="L4" s="128" t="s">
        <v>3</v>
      </c>
      <c r="M4" s="128"/>
      <c r="N4" s="128"/>
      <c r="O4" s="128"/>
      <c r="P4" s="43"/>
    </row>
    <row r="5" spans="1:20" ht="18">
      <c r="A5" s="99"/>
      <c r="B5" s="127"/>
      <c r="C5" s="42" t="s">
        <v>153</v>
      </c>
      <c r="D5" s="66" t="s">
        <v>151</v>
      </c>
      <c r="E5" s="67" t="s">
        <v>4</v>
      </c>
      <c r="F5" s="67" t="s">
        <v>5</v>
      </c>
      <c r="G5" s="67" t="s">
        <v>6</v>
      </c>
      <c r="H5" s="130"/>
      <c r="I5" s="42" t="s">
        <v>7</v>
      </c>
      <c r="J5" s="42" t="s">
        <v>8</v>
      </c>
      <c r="K5" s="42" t="s">
        <v>9</v>
      </c>
      <c r="L5" s="42" t="s">
        <v>10</v>
      </c>
      <c r="M5" s="42" t="s">
        <v>11</v>
      </c>
      <c r="N5" s="42" t="s">
        <v>12</v>
      </c>
      <c r="O5" s="42" t="s">
        <v>13</v>
      </c>
      <c r="P5" s="43"/>
      <c r="Q5" s="17"/>
      <c r="R5" s="17"/>
      <c r="S5" s="17"/>
      <c r="T5" s="17"/>
    </row>
    <row r="6" spans="1:20" ht="18">
      <c r="A6" s="107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43"/>
      <c r="Q6" s="17"/>
      <c r="R6" s="17"/>
      <c r="S6" s="17"/>
      <c r="T6" s="17"/>
    </row>
    <row r="7" spans="1:20" ht="28.8">
      <c r="A7" s="98" t="s">
        <v>166</v>
      </c>
      <c r="B7" s="68" t="s">
        <v>27</v>
      </c>
      <c r="C7" s="107" t="s">
        <v>224</v>
      </c>
      <c r="D7" s="108"/>
      <c r="E7" s="42">
        <v>30.93</v>
      </c>
      <c r="F7" s="42">
        <v>22.89</v>
      </c>
      <c r="G7" s="42">
        <v>36</v>
      </c>
      <c r="H7" s="42">
        <v>310.66000000000003</v>
      </c>
      <c r="I7" s="42">
        <v>0.1</v>
      </c>
      <c r="J7" s="42">
        <v>0.82</v>
      </c>
      <c r="K7" s="42">
        <v>0.37</v>
      </c>
      <c r="L7" s="42">
        <v>251.55</v>
      </c>
      <c r="M7" s="42">
        <v>383.23</v>
      </c>
      <c r="N7" s="42">
        <v>54.36</v>
      </c>
      <c r="O7" s="42">
        <v>0.93</v>
      </c>
      <c r="P7" s="43"/>
      <c r="Q7" s="17"/>
      <c r="R7" s="17"/>
      <c r="S7" s="17"/>
      <c r="T7" s="17"/>
    </row>
    <row r="8" spans="1:20" ht="18">
      <c r="A8" s="101"/>
      <c r="B8" s="44" t="s">
        <v>67</v>
      </c>
      <c r="C8" s="45">
        <v>155</v>
      </c>
      <c r="D8" s="46">
        <v>155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3"/>
      <c r="Q8" s="17"/>
      <c r="R8" s="25"/>
      <c r="S8" s="17"/>
      <c r="T8" s="18"/>
    </row>
    <row r="9" spans="1:20" ht="18">
      <c r="A9" s="101"/>
      <c r="B9" s="44" t="s">
        <v>125</v>
      </c>
      <c r="C9" s="45">
        <v>16</v>
      </c>
      <c r="D9" s="46">
        <v>16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3"/>
      <c r="Q9" s="17"/>
      <c r="R9" s="17"/>
      <c r="S9" s="17"/>
      <c r="T9" s="17"/>
    </row>
    <row r="10" spans="1:20" ht="18">
      <c r="A10" s="101"/>
      <c r="B10" s="44" t="s">
        <v>68</v>
      </c>
      <c r="C10" s="45">
        <v>10</v>
      </c>
      <c r="D10" s="46">
        <v>10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3"/>
      <c r="Q10" s="17"/>
      <c r="R10" s="17"/>
      <c r="S10" s="17"/>
      <c r="T10" s="17"/>
    </row>
    <row r="11" spans="1:20" ht="18">
      <c r="A11" s="101"/>
      <c r="B11" s="44" t="s">
        <v>69</v>
      </c>
      <c r="C11" s="69">
        <v>4</v>
      </c>
      <c r="D11" s="70" t="s">
        <v>154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3"/>
      <c r="Q11" s="17"/>
      <c r="R11" s="17"/>
      <c r="S11" s="17"/>
      <c r="T11" s="17"/>
    </row>
    <row r="12" spans="1:20" ht="18">
      <c r="A12" s="101"/>
      <c r="B12" s="44" t="s">
        <v>53</v>
      </c>
      <c r="C12" s="45">
        <v>5</v>
      </c>
      <c r="D12" s="46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3"/>
      <c r="Q12" s="17"/>
      <c r="R12" s="17"/>
      <c r="S12" s="17"/>
      <c r="T12" s="17"/>
    </row>
    <row r="13" spans="1:20" ht="18">
      <c r="A13" s="101"/>
      <c r="B13" s="44" t="s">
        <v>70</v>
      </c>
      <c r="C13" s="45">
        <v>5</v>
      </c>
      <c r="D13" s="46">
        <v>5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3"/>
      <c r="Q13" s="17"/>
      <c r="R13" s="17"/>
      <c r="S13" s="17"/>
      <c r="T13" s="17"/>
    </row>
    <row r="14" spans="1:20" ht="18">
      <c r="A14" s="101"/>
      <c r="B14" s="44" t="s">
        <v>65</v>
      </c>
      <c r="C14" s="45">
        <v>5</v>
      </c>
      <c r="D14" s="46">
        <v>5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3"/>
      <c r="Q14" s="17"/>
      <c r="R14" s="17"/>
      <c r="S14" s="17"/>
      <c r="T14" s="17"/>
    </row>
    <row r="15" spans="1:20" ht="18">
      <c r="A15" s="99"/>
      <c r="B15" s="44" t="s">
        <v>71</v>
      </c>
      <c r="C15" s="45">
        <v>50</v>
      </c>
      <c r="D15" s="46">
        <v>50</v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3"/>
      <c r="Q15" s="17"/>
      <c r="R15" s="17"/>
      <c r="S15" s="17"/>
      <c r="T15" s="17"/>
    </row>
    <row r="16" spans="1:20" ht="18">
      <c r="A16" s="98" t="s">
        <v>209</v>
      </c>
      <c r="B16" s="41" t="s">
        <v>134</v>
      </c>
      <c r="C16" s="107">
        <v>150</v>
      </c>
      <c r="D16" s="108"/>
      <c r="E16" s="42">
        <v>13.78</v>
      </c>
      <c r="F16" s="42">
        <v>12.64</v>
      </c>
      <c r="G16" s="42">
        <v>60.11</v>
      </c>
      <c r="H16" s="42">
        <v>394.55</v>
      </c>
      <c r="I16" s="42">
        <v>0.17</v>
      </c>
      <c r="J16" s="42">
        <v>0</v>
      </c>
      <c r="K16" s="42">
        <v>0.15</v>
      </c>
      <c r="L16" s="42">
        <v>215.99</v>
      </c>
      <c r="M16" s="42">
        <v>217</v>
      </c>
      <c r="N16" s="42">
        <v>42.91</v>
      </c>
      <c r="O16" s="42">
        <v>1.74</v>
      </c>
      <c r="P16" s="43"/>
      <c r="Q16" s="17"/>
      <c r="R16" s="17"/>
      <c r="S16" s="17"/>
      <c r="T16" s="17"/>
    </row>
    <row r="17" spans="1:20" ht="18">
      <c r="A17" s="101"/>
      <c r="B17" s="44" t="s">
        <v>135</v>
      </c>
      <c r="C17" s="45">
        <v>90</v>
      </c>
      <c r="D17" s="46">
        <v>85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3"/>
      <c r="Q17" s="17"/>
      <c r="R17" s="17"/>
      <c r="S17" s="17"/>
      <c r="T17" s="17"/>
    </row>
    <row r="18" spans="1:20" ht="18">
      <c r="A18" s="101"/>
      <c r="B18" s="44" t="s">
        <v>136</v>
      </c>
      <c r="C18" s="45">
        <v>65</v>
      </c>
      <c r="D18" s="46">
        <v>65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3"/>
      <c r="Q18" s="17"/>
      <c r="R18" s="17"/>
      <c r="S18" s="17"/>
      <c r="T18" s="17"/>
    </row>
    <row r="19" spans="1:20" ht="18">
      <c r="A19" s="99"/>
      <c r="B19" s="44" t="s">
        <v>53</v>
      </c>
      <c r="C19" s="45">
        <v>5</v>
      </c>
      <c r="D19" s="46">
        <v>5</v>
      </c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3"/>
      <c r="Q19" s="17"/>
      <c r="R19" s="17"/>
      <c r="S19" s="17"/>
      <c r="T19" s="17"/>
    </row>
    <row r="20" spans="1:20" ht="18">
      <c r="A20" s="98" t="s">
        <v>167</v>
      </c>
      <c r="B20" s="41" t="s">
        <v>30</v>
      </c>
      <c r="C20" s="107" t="s">
        <v>31</v>
      </c>
      <c r="D20" s="108"/>
      <c r="E20" s="42">
        <v>0.434</v>
      </c>
      <c r="F20" s="42">
        <v>0</v>
      </c>
      <c r="G20" s="42">
        <v>12.725</v>
      </c>
      <c r="H20" s="42">
        <v>46.033000000000001</v>
      </c>
      <c r="I20" s="42">
        <v>0.02</v>
      </c>
      <c r="J20" s="42">
        <v>0.08</v>
      </c>
      <c r="K20" s="42">
        <v>0</v>
      </c>
      <c r="L20" s="42">
        <v>3.0939999999999999</v>
      </c>
      <c r="M20" s="42">
        <v>2.7949999999999999</v>
      </c>
      <c r="N20" s="42">
        <v>0.55000000000000004</v>
      </c>
      <c r="O20" s="42">
        <v>2E-3</v>
      </c>
      <c r="P20" s="43"/>
      <c r="Q20" s="17"/>
      <c r="R20" s="17"/>
      <c r="S20" s="17"/>
      <c r="T20" s="17"/>
    </row>
    <row r="21" spans="1:20" ht="18">
      <c r="A21" s="101"/>
      <c r="B21" s="44" t="s">
        <v>72</v>
      </c>
      <c r="C21" s="45">
        <v>2</v>
      </c>
      <c r="D21" s="46">
        <v>2</v>
      </c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3"/>
      <c r="Q21" s="17"/>
      <c r="R21" s="17"/>
      <c r="S21" s="17"/>
      <c r="T21" s="17"/>
    </row>
    <row r="22" spans="1:20" ht="18">
      <c r="A22" s="101"/>
      <c r="B22" s="44" t="s">
        <v>68</v>
      </c>
      <c r="C22" s="45">
        <v>15</v>
      </c>
      <c r="D22" s="46">
        <v>15</v>
      </c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3"/>
      <c r="Q22" s="17"/>
      <c r="R22" s="17"/>
      <c r="S22" s="17"/>
      <c r="T22" s="17"/>
    </row>
    <row r="23" spans="1:20" ht="18">
      <c r="A23" s="99"/>
      <c r="B23" s="44" t="s">
        <v>73</v>
      </c>
      <c r="C23" s="45">
        <v>7</v>
      </c>
      <c r="D23" s="46">
        <v>7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3"/>
      <c r="Q23" s="17"/>
      <c r="R23" s="17"/>
      <c r="S23" s="17"/>
      <c r="T23" s="17"/>
    </row>
    <row r="24" spans="1:20" ht="18">
      <c r="A24" s="71"/>
      <c r="B24" s="41" t="s">
        <v>18</v>
      </c>
      <c r="C24" s="107">
        <v>50</v>
      </c>
      <c r="D24" s="108"/>
      <c r="E24" s="42">
        <v>3.8</v>
      </c>
      <c r="F24" s="42">
        <v>0.45</v>
      </c>
      <c r="G24" s="42">
        <v>24.9</v>
      </c>
      <c r="H24" s="42">
        <v>113.22</v>
      </c>
      <c r="I24" s="42">
        <v>0.08</v>
      </c>
      <c r="J24" s="42">
        <v>0</v>
      </c>
      <c r="K24" s="42">
        <v>0</v>
      </c>
      <c r="L24" s="42">
        <v>13.02</v>
      </c>
      <c r="M24" s="42">
        <v>41.5</v>
      </c>
      <c r="N24" s="42">
        <v>17.53</v>
      </c>
      <c r="O24" s="42">
        <v>0.8</v>
      </c>
      <c r="P24" s="43"/>
      <c r="Q24" s="17"/>
      <c r="R24" s="17"/>
      <c r="S24" s="17"/>
      <c r="T24" s="17"/>
    </row>
    <row r="25" spans="1:20" ht="18">
      <c r="A25" s="98" t="s">
        <v>168</v>
      </c>
      <c r="B25" s="41" t="s">
        <v>127</v>
      </c>
      <c r="C25" s="107">
        <v>100</v>
      </c>
      <c r="D25" s="108"/>
      <c r="E25" s="42">
        <v>0.76</v>
      </c>
      <c r="F25" s="42">
        <v>6.09</v>
      </c>
      <c r="G25" s="42">
        <v>2.38</v>
      </c>
      <c r="H25" s="42">
        <v>0.03</v>
      </c>
      <c r="I25" s="42">
        <v>9.5</v>
      </c>
      <c r="J25" s="42">
        <v>0</v>
      </c>
      <c r="K25" s="42">
        <v>0</v>
      </c>
      <c r="L25" s="42">
        <v>21.85</v>
      </c>
      <c r="M25" s="42">
        <v>10.02</v>
      </c>
      <c r="N25" s="42">
        <v>13.3</v>
      </c>
      <c r="O25" s="42">
        <v>0.56999999999999995</v>
      </c>
      <c r="P25" s="43"/>
      <c r="Q25" s="19"/>
      <c r="R25" s="17"/>
      <c r="S25" s="19"/>
      <c r="T25" s="17"/>
    </row>
    <row r="26" spans="1:20" ht="18">
      <c r="A26" s="101"/>
      <c r="B26" s="44" t="s">
        <v>128</v>
      </c>
      <c r="C26" s="45">
        <v>109.3</v>
      </c>
      <c r="D26" s="46">
        <v>95</v>
      </c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43"/>
      <c r="Q26" s="19"/>
      <c r="R26" s="17"/>
      <c r="S26" s="19"/>
      <c r="T26" s="17"/>
    </row>
    <row r="27" spans="1:20" ht="18">
      <c r="A27" s="99"/>
      <c r="B27" s="44" t="s">
        <v>129</v>
      </c>
      <c r="C27" s="45">
        <v>5</v>
      </c>
      <c r="D27" s="46">
        <v>5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3"/>
      <c r="Q27" s="19"/>
      <c r="R27" s="17"/>
      <c r="S27" s="19"/>
      <c r="T27" s="17"/>
    </row>
    <row r="28" spans="1:20" ht="18">
      <c r="A28" s="71"/>
      <c r="B28" s="41" t="s">
        <v>19</v>
      </c>
      <c r="C28" s="107">
        <v>772</v>
      </c>
      <c r="D28" s="108"/>
      <c r="E28" s="42">
        <f t="shared" ref="E28:O28" si="0">SUM(E7:E25)</f>
        <v>49.703999999999994</v>
      </c>
      <c r="F28" s="42">
        <f t="shared" si="0"/>
        <v>42.070000000000007</v>
      </c>
      <c r="G28" s="42">
        <f t="shared" si="0"/>
        <v>136.11499999999998</v>
      </c>
      <c r="H28" s="42">
        <f>SUM(H7:H25)</f>
        <v>864.49300000000005</v>
      </c>
      <c r="I28" s="42">
        <f t="shared" si="0"/>
        <v>9.8699999999999992</v>
      </c>
      <c r="J28" s="42">
        <f>SUM(J7:J25)</f>
        <v>0.89999999999999991</v>
      </c>
      <c r="K28" s="42">
        <f t="shared" si="0"/>
        <v>0.52</v>
      </c>
      <c r="L28" s="42">
        <f t="shared" si="0"/>
        <v>505.50400000000002</v>
      </c>
      <c r="M28" s="42">
        <f t="shared" si="0"/>
        <v>654.54499999999996</v>
      </c>
      <c r="N28" s="42">
        <f t="shared" si="0"/>
        <v>128.65</v>
      </c>
      <c r="O28" s="42">
        <f t="shared" si="0"/>
        <v>4.0419999999999998</v>
      </c>
      <c r="P28" s="43"/>
      <c r="Q28" s="19"/>
      <c r="R28" s="17"/>
      <c r="S28" s="19"/>
      <c r="T28" s="17"/>
    </row>
    <row r="29" spans="1:20" ht="18">
      <c r="A29" s="107" t="s">
        <v>20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08"/>
      <c r="P29" s="43"/>
      <c r="Q29" s="19"/>
      <c r="R29" s="17"/>
      <c r="S29" s="19"/>
      <c r="T29" s="17"/>
    </row>
    <row r="30" spans="1:20" ht="18">
      <c r="A30" s="98" t="s">
        <v>230</v>
      </c>
      <c r="B30" s="41" t="s">
        <v>229</v>
      </c>
      <c r="C30" s="107">
        <v>100</v>
      </c>
      <c r="D30" s="108"/>
      <c r="E30" s="42">
        <v>3.37</v>
      </c>
      <c r="F30" s="42">
        <v>8.08</v>
      </c>
      <c r="G30" s="42">
        <v>10.84</v>
      </c>
      <c r="H30" s="42">
        <v>120.54</v>
      </c>
      <c r="I30" s="42">
        <v>0.16</v>
      </c>
      <c r="J30" s="42">
        <v>11.37</v>
      </c>
      <c r="K30" s="42">
        <v>0.16</v>
      </c>
      <c r="L30" s="42">
        <v>44.88</v>
      </c>
      <c r="M30" s="42">
        <v>7.47</v>
      </c>
      <c r="N30" s="42">
        <v>25.67</v>
      </c>
      <c r="O30" s="42">
        <v>2.08</v>
      </c>
      <c r="P30" s="43"/>
      <c r="Q30" s="19"/>
      <c r="R30" s="17"/>
      <c r="S30" s="19"/>
      <c r="T30" s="17"/>
    </row>
    <row r="31" spans="1:20" ht="18">
      <c r="A31" s="101"/>
      <c r="B31" s="44" t="s">
        <v>130</v>
      </c>
      <c r="C31" s="45">
        <v>50</v>
      </c>
      <c r="D31" s="46">
        <v>45.4</v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3"/>
      <c r="Q31" s="19"/>
      <c r="R31" s="17"/>
      <c r="S31" s="19"/>
      <c r="T31" s="17"/>
    </row>
    <row r="32" spans="1:20" ht="18">
      <c r="A32" s="101"/>
      <c r="B32" s="44" t="s">
        <v>59</v>
      </c>
      <c r="C32" s="45">
        <v>15</v>
      </c>
      <c r="D32" s="46">
        <v>12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3"/>
      <c r="Q32" s="19"/>
      <c r="R32" s="17"/>
      <c r="S32" s="19"/>
      <c r="T32" s="17"/>
    </row>
    <row r="33" spans="1:20" ht="18">
      <c r="A33" s="101"/>
      <c r="B33" s="44" t="s">
        <v>60</v>
      </c>
      <c r="C33" s="45">
        <v>15</v>
      </c>
      <c r="D33" s="46">
        <v>12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3"/>
      <c r="Q33" s="19"/>
      <c r="R33" s="17"/>
      <c r="S33" s="19"/>
      <c r="T33" s="17"/>
    </row>
    <row r="34" spans="1:20" ht="18">
      <c r="A34" s="101"/>
      <c r="B34" s="44" t="s">
        <v>131</v>
      </c>
      <c r="C34" s="45">
        <v>13</v>
      </c>
      <c r="D34" s="46">
        <v>10</v>
      </c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3"/>
      <c r="Q34" s="19"/>
      <c r="R34" s="17"/>
      <c r="S34" s="19"/>
      <c r="T34" s="17"/>
    </row>
    <row r="35" spans="1:20" ht="18">
      <c r="A35" s="101"/>
      <c r="B35" s="44" t="s">
        <v>132</v>
      </c>
      <c r="C35" s="45">
        <v>13</v>
      </c>
      <c r="D35" s="46">
        <v>10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3"/>
      <c r="Q35" s="19"/>
      <c r="R35" s="17"/>
      <c r="S35" s="19"/>
      <c r="T35" s="17"/>
    </row>
    <row r="36" spans="1:20" ht="18">
      <c r="A36" s="101"/>
      <c r="B36" s="44" t="s">
        <v>68</v>
      </c>
      <c r="C36" s="45">
        <v>5</v>
      </c>
      <c r="D36" s="46">
        <v>5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3"/>
      <c r="Q36" s="19"/>
      <c r="R36" s="17"/>
      <c r="S36" s="19"/>
      <c r="T36" s="17"/>
    </row>
    <row r="37" spans="1:20" ht="18">
      <c r="A37" s="101"/>
      <c r="B37" s="44" t="s">
        <v>85</v>
      </c>
      <c r="C37" s="45">
        <v>0.9</v>
      </c>
      <c r="D37" s="46">
        <v>0.9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3"/>
      <c r="Q37" s="19"/>
      <c r="R37" s="17"/>
      <c r="S37" s="19"/>
      <c r="T37" s="17"/>
    </row>
    <row r="38" spans="1:20" ht="18">
      <c r="A38" s="101"/>
      <c r="B38" s="44" t="s">
        <v>117</v>
      </c>
      <c r="C38" s="45">
        <v>0.3</v>
      </c>
      <c r="D38" s="46">
        <v>0.3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3"/>
      <c r="Q38" s="19"/>
      <c r="R38" s="17"/>
      <c r="S38" s="19"/>
      <c r="T38" s="17"/>
    </row>
    <row r="39" spans="1:20" ht="18">
      <c r="A39" s="99"/>
      <c r="B39" s="44" t="s">
        <v>57</v>
      </c>
      <c r="C39" s="45">
        <v>5</v>
      </c>
      <c r="D39" s="46">
        <v>5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3"/>
      <c r="Q39" s="19"/>
      <c r="R39" s="17"/>
      <c r="S39" s="19"/>
      <c r="T39" s="17"/>
    </row>
    <row r="40" spans="1:20" ht="18">
      <c r="A40" s="98" t="s">
        <v>169</v>
      </c>
      <c r="B40" s="41" t="s">
        <v>32</v>
      </c>
      <c r="C40" s="107">
        <v>250</v>
      </c>
      <c r="D40" s="108"/>
      <c r="E40" s="42">
        <v>5.75</v>
      </c>
      <c r="F40" s="42">
        <v>9.89</v>
      </c>
      <c r="G40" s="42">
        <v>8.49</v>
      </c>
      <c r="H40" s="42">
        <v>107.8</v>
      </c>
      <c r="I40" s="42">
        <v>0.06</v>
      </c>
      <c r="J40" s="42">
        <v>18.46</v>
      </c>
      <c r="K40" s="42">
        <v>0</v>
      </c>
      <c r="L40" s="42">
        <v>43.33</v>
      </c>
      <c r="M40" s="42">
        <v>47.63</v>
      </c>
      <c r="N40" s="42">
        <v>22.25</v>
      </c>
      <c r="O40" s="42">
        <v>0.8</v>
      </c>
      <c r="P40" s="43"/>
      <c r="Q40" s="19"/>
      <c r="R40" s="17"/>
      <c r="S40" s="19"/>
      <c r="T40" s="17"/>
    </row>
    <row r="41" spans="1:20">
      <c r="A41" s="101"/>
      <c r="B41" s="44" t="s">
        <v>74</v>
      </c>
      <c r="C41" s="45">
        <v>65</v>
      </c>
      <c r="D41" s="46">
        <v>61</v>
      </c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3"/>
    </row>
    <row r="42" spans="1:20">
      <c r="A42" s="101"/>
      <c r="B42" s="44" t="s">
        <v>58</v>
      </c>
      <c r="C42" s="45">
        <v>110</v>
      </c>
      <c r="D42" s="46">
        <v>80</v>
      </c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3"/>
    </row>
    <row r="43" spans="1:20">
      <c r="A43" s="101"/>
      <c r="B43" s="44" t="s">
        <v>59</v>
      </c>
      <c r="C43" s="45">
        <v>15</v>
      </c>
      <c r="D43" s="46">
        <v>13</v>
      </c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3"/>
    </row>
    <row r="44" spans="1:20">
      <c r="A44" s="101"/>
      <c r="B44" s="44" t="s">
        <v>60</v>
      </c>
      <c r="C44" s="45">
        <v>15</v>
      </c>
      <c r="D44" s="46">
        <v>13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3"/>
    </row>
    <row r="45" spans="1:20">
      <c r="A45" s="101"/>
      <c r="B45" s="44" t="s">
        <v>75</v>
      </c>
      <c r="C45" s="45">
        <v>5</v>
      </c>
      <c r="D45" s="46">
        <v>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3"/>
    </row>
    <row r="46" spans="1:20">
      <c r="A46" s="101"/>
      <c r="B46" s="44" t="s">
        <v>86</v>
      </c>
      <c r="C46" s="45">
        <v>84</v>
      </c>
      <c r="D46" s="46">
        <v>77.7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3"/>
    </row>
    <row r="47" spans="1:20">
      <c r="A47" s="99"/>
      <c r="B47" s="44" t="s">
        <v>117</v>
      </c>
      <c r="C47" s="45">
        <v>0.3</v>
      </c>
      <c r="D47" s="46">
        <v>0.3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3"/>
    </row>
    <row r="48" spans="1:20">
      <c r="A48" s="98" t="s">
        <v>189</v>
      </c>
      <c r="B48" s="41" t="s">
        <v>221</v>
      </c>
      <c r="C48" s="107">
        <v>110</v>
      </c>
      <c r="D48" s="108"/>
      <c r="E48" s="42">
        <v>10.65</v>
      </c>
      <c r="F48" s="42">
        <v>8.59</v>
      </c>
      <c r="G48" s="42">
        <v>10.54</v>
      </c>
      <c r="H48" s="42">
        <v>206</v>
      </c>
      <c r="I48" s="42">
        <v>0.05</v>
      </c>
      <c r="J48" s="42">
        <v>0.96</v>
      </c>
      <c r="K48" s="42">
        <v>3.75</v>
      </c>
      <c r="L48" s="42">
        <v>12.88</v>
      </c>
      <c r="M48" s="42">
        <v>84.25</v>
      </c>
      <c r="N48" s="42">
        <v>10</v>
      </c>
      <c r="O48" s="42">
        <v>0.54</v>
      </c>
      <c r="P48" s="43"/>
    </row>
    <row r="49" spans="1:16">
      <c r="A49" s="101"/>
      <c r="B49" s="44" t="s">
        <v>76</v>
      </c>
      <c r="C49" s="45">
        <v>66</v>
      </c>
      <c r="D49" s="46">
        <v>56.7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3"/>
    </row>
    <row r="50" spans="1:16">
      <c r="A50" s="101"/>
      <c r="B50" s="44" t="s">
        <v>59</v>
      </c>
      <c r="C50" s="45">
        <v>34</v>
      </c>
      <c r="D50" s="46">
        <v>32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3"/>
    </row>
    <row r="51" spans="1:16">
      <c r="A51" s="101"/>
      <c r="B51" s="44" t="s">
        <v>60</v>
      </c>
      <c r="C51" s="45">
        <v>18</v>
      </c>
      <c r="D51" s="46">
        <v>16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3"/>
    </row>
    <row r="52" spans="1:16">
      <c r="A52" s="101"/>
      <c r="B52" s="44" t="s">
        <v>117</v>
      </c>
      <c r="C52" s="45">
        <v>0.3</v>
      </c>
      <c r="D52" s="46">
        <v>0.3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3"/>
    </row>
    <row r="53" spans="1:16">
      <c r="A53" s="99"/>
      <c r="B53" s="44" t="s">
        <v>75</v>
      </c>
      <c r="C53" s="45">
        <v>5</v>
      </c>
      <c r="D53" s="46">
        <v>5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3"/>
    </row>
    <row r="54" spans="1:16">
      <c r="A54" s="98" t="s">
        <v>170</v>
      </c>
      <c r="B54" s="41" t="s">
        <v>33</v>
      </c>
      <c r="C54" s="107">
        <v>180</v>
      </c>
      <c r="D54" s="108"/>
      <c r="E54" s="42">
        <v>8.6</v>
      </c>
      <c r="F54" s="42">
        <v>6.8</v>
      </c>
      <c r="G54" s="42">
        <v>37.26</v>
      </c>
      <c r="H54" s="42">
        <v>174.22</v>
      </c>
      <c r="I54" s="42">
        <v>0.18</v>
      </c>
      <c r="J54" s="42">
        <v>24.22</v>
      </c>
      <c r="K54" s="42">
        <v>34</v>
      </c>
      <c r="L54" s="42">
        <v>49.3</v>
      </c>
      <c r="M54" s="42">
        <v>115.46</v>
      </c>
      <c r="N54" s="42">
        <v>37</v>
      </c>
      <c r="O54" s="42">
        <v>1.34</v>
      </c>
      <c r="P54" s="43"/>
    </row>
    <row r="55" spans="1:16">
      <c r="A55" s="101"/>
      <c r="B55" s="44" t="s">
        <v>58</v>
      </c>
      <c r="C55" s="45">
        <v>177</v>
      </c>
      <c r="D55" s="46">
        <v>156.30000000000001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3"/>
    </row>
    <row r="56" spans="1:16">
      <c r="A56" s="101"/>
      <c r="B56" s="44" t="s">
        <v>77</v>
      </c>
      <c r="C56" s="45">
        <v>18.399999999999999</v>
      </c>
      <c r="D56" s="46">
        <v>18.399999999999999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3"/>
    </row>
    <row r="57" spans="1:16">
      <c r="A57" s="101"/>
      <c r="B57" s="44" t="s">
        <v>53</v>
      </c>
      <c r="C57" s="45">
        <v>5</v>
      </c>
      <c r="D57" s="46">
        <v>5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3"/>
    </row>
    <row r="58" spans="1:16">
      <c r="A58" s="99"/>
      <c r="B58" s="44" t="s">
        <v>117</v>
      </c>
      <c r="C58" s="45">
        <v>0.3</v>
      </c>
      <c r="D58" s="46">
        <v>0.3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3"/>
    </row>
    <row r="59" spans="1:16">
      <c r="A59" s="98"/>
      <c r="B59" s="41" t="s">
        <v>119</v>
      </c>
      <c r="C59" s="107">
        <v>200</v>
      </c>
      <c r="D59" s="108"/>
      <c r="E59" s="42">
        <v>0.44</v>
      </c>
      <c r="F59" s="42">
        <v>0.2</v>
      </c>
      <c r="G59" s="42">
        <v>26.2</v>
      </c>
      <c r="H59" s="42">
        <v>152</v>
      </c>
      <c r="I59" s="42">
        <v>0.02</v>
      </c>
      <c r="J59" s="42">
        <v>4</v>
      </c>
      <c r="K59" s="42">
        <v>0</v>
      </c>
      <c r="L59" s="42">
        <v>14</v>
      </c>
      <c r="M59" s="42">
        <v>14</v>
      </c>
      <c r="N59" s="42">
        <v>8.8000000000000007</v>
      </c>
      <c r="O59" s="42">
        <v>1.8</v>
      </c>
      <c r="P59" s="43"/>
    </row>
    <row r="60" spans="1:16">
      <c r="A60" s="99"/>
      <c r="B60" s="44" t="s">
        <v>34</v>
      </c>
      <c r="C60" s="45">
        <v>200</v>
      </c>
      <c r="D60" s="46">
        <v>200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3"/>
    </row>
    <row r="61" spans="1:16">
      <c r="A61" s="71"/>
      <c r="B61" s="41" t="s">
        <v>18</v>
      </c>
      <c r="C61" s="107">
        <v>50</v>
      </c>
      <c r="D61" s="108"/>
      <c r="E61" s="72">
        <v>3.8</v>
      </c>
      <c r="F61" s="42">
        <v>0.45</v>
      </c>
      <c r="G61" s="42">
        <v>24.9</v>
      </c>
      <c r="H61" s="42">
        <v>113.22</v>
      </c>
      <c r="I61" s="42">
        <v>0.08</v>
      </c>
      <c r="J61" s="42">
        <v>0</v>
      </c>
      <c r="K61" s="42">
        <v>0</v>
      </c>
      <c r="L61" s="42">
        <v>13.02</v>
      </c>
      <c r="M61" s="42">
        <v>41.5</v>
      </c>
      <c r="N61" s="42">
        <v>17.53</v>
      </c>
      <c r="O61" s="42">
        <v>0.8</v>
      </c>
      <c r="P61" s="43"/>
    </row>
    <row r="62" spans="1:16">
      <c r="A62" s="71"/>
      <c r="B62" s="41" t="s">
        <v>23</v>
      </c>
      <c r="C62" s="107">
        <v>50</v>
      </c>
      <c r="D62" s="108"/>
      <c r="E62" s="42">
        <v>2.75</v>
      </c>
      <c r="F62" s="42">
        <v>0.5</v>
      </c>
      <c r="G62" s="42">
        <v>17</v>
      </c>
      <c r="H62" s="42">
        <v>85</v>
      </c>
      <c r="I62" s="42">
        <v>0.09</v>
      </c>
      <c r="J62" s="42">
        <v>0</v>
      </c>
      <c r="K62" s="42">
        <v>0</v>
      </c>
      <c r="L62" s="42">
        <v>10.5</v>
      </c>
      <c r="M62" s="42">
        <v>87</v>
      </c>
      <c r="N62" s="42">
        <v>28.5</v>
      </c>
      <c r="O62" s="42">
        <v>1.8</v>
      </c>
      <c r="P62" s="43"/>
    </row>
    <row r="63" spans="1:16">
      <c r="A63" s="71"/>
      <c r="B63" s="41" t="s">
        <v>25</v>
      </c>
      <c r="C63" s="107">
        <f>C62+C61+C59+C54+C48+C40+C30</f>
        <v>940</v>
      </c>
      <c r="D63" s="108"/>
      <c r="E63" s="42">
        <f>E62+E61+E59+E54+E48+E40+E30</f>
        <v>35.36</v>
      </c>
      <c r="F63" s="42">
        <f t="shared" ref="F63:O63" si="1">SUM(F30:F62)</f>
        <v>34.510000000000005</v>
      </c>
      <c r="G63" s="42">
        <f t="shared" si="1"/>
        <v>135.22999999999999</v>
      </c>
      <c r="H63" s="42">
        <f>SUM(H30:H62)</f>
        <v>958.78000000000009</v>
      </c>
      <c r="I63" s="42">
        <f t="shared" si="1"/>
        <v>0.64</v>
      </c>
      <c r="J63" s="42">
        <f t="shared" si="1"/>
        <v>59.01</v>
      </c>
      <c r="K63" s="42">
        <f t="shared" si="1"/>
        <v>37.909999999999997</v>
      </c>
      <c r="L63" s="42">
        <f t="shared" si="1"/>
        <v>187.91</v>
      </c>
      <c r="M63" s="42">
        <f t="shared" si="1"/>
        <v>397.31</v>
      </c>
      <c r="N63" s="42">
        <f t="shared" si="1"/>
        <v>149.75</v>
      </c>
      <c r="O63" s="42">
        <f t="shared" si="1"/>
        <v>9.16</v>
      </c>
      <c r="P63" s="43"/>
    </row>
    <row r="64" spans="1:16">
      <c r="A64" s="71"/>
      <c r="B64" s="67" t="s">
        <v>158</v>
      </c>
      <c r="C64" s="107">
        <f>C63+C28</f>
        <v>1712</v>
      </c>
      <c r="D64" s="108"/>
      <c r="E64" s="42">
        <f t="shared" ref="E64:O64" si="2">SUM(E28+E63)</f>
        <v>85.063999999999993</v>
      </c>
      <c r="F64" s="42">
        <f t="shared" si="2"/>
        <v>76.580000000000013</v>
      </c>
      <c r="G64" s="42">
        <f t="shared" si="2"/>
        <v>271.34499999999997</v>
      </c>
      <c r="H64" s="42">
        <f t="shared" si="2"/>
        <v>1823.2730000000001</v>
      </c>
      <c r="I64" s="42">
        <f t="shared" si="2"/>
        <v>10.51</v>
      </c>
      <c r="J64" s="42">
        <f t="shared" si="2"/>
        <v>59.91</v>
      </c>
      <c r="K64" s="42">
        <f t="shared" si="2"/>
        <v>38.43</v>
      </c>
      <c r="L64" s="42">
        <f t="shared" si="2"/>
        <v>693.41399999999999</v>
      </c>
      <c r="M64" s="42">
        <f t="shared" si="2"/>
        <v>1051.855</v>
      </c>
      <c r="N64" s="42">
        <f t="shared" si="2"/>
        <v>278.39999999999998</v>
      </c>
      <c r="O64" s="42">
        <f t="shared" si="2"/>
        <v>13.202</v>
      </c>
      <c r="P64" s="43"/>
    </row>
    <row r="65" spans="1:15">
      <c r="A65" s="122" t="s">
        <v>107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3"/>
    </row>
    <row r="66" spans="1:15">
      <c r="A66" s="16"/>
      <c r="B66" s="33" t="s">
        <v>111</v>
      </c>
      <c r="C66" s="122">
        <v>200</v>
      </c>
      <c r="D66" s="123"/>
      <c r="E66" s="6">
        <v>5.8</v>
      </c>
      <c r="F66" s="6">
        <v>5</v>
      </c>
      <c r="G66" s="6">
        <v>8</v>
      </c>
      <c r="H66" s="6">
        <v>106</v>
      </c>
      <c r="I66" s="6">
        <v>0.08</v>
      </c>
      <c r="J66" s="6">
        <v>0.34</v>
      </c>
      <c r="K66" s="6">
        <v>1.4</v>
      </c>
      <c r="L66" s="6">
        <v>40</v>
      </c>
      <c r="M66" s="6">
        <v>240</v>
      </c>
      <c r="N66" s="6">
        <v>180</v>
      </c>
      <c r="O66" s="6">
        <v>0.2</v>
      </c>
    </row>
    <row r="67" spans="1:15">
      <c r="A67" s="16"/>
      <c r="B67" s="33" t="s">
        <v>112</v>
      </c>
      <c r="C67" s="122">
        <v>25</v>
      </c>
      <c r="D67" s="123"/>
      <c r="E67" s="6">
        <v>0.98</v>
      </c>
      <c r="F67" s="6">
        <v>7.65</v>
      </c>
      <c r="G67" s="6">
        <v>15.63</v>
      </c>
      <c r="H67" s="6">
        <v>135.25</v>
      </c>
      <c r="I67" s="6"/>
      <c r="J67" s="6"/>
      <c r="K67" s="6"/>
      <c r="L67" s="6"/>
      <c r="M67" s="6"/>
      <c r="N67" s="6"/>
      <c r="O67" s="6"/>
    </row>
    <row r="68" spans="1:15">
      <c r="A68" s="16"/>
      <c r="B68" s="33" t="s">
        <v>110</v>
      </c>
      <c r="C68" s="118"/>
      <c r="D68" s="119"/>
      <c r="E68" s="6">
        <f>SUM(E66:E67)</f>
        <v>6.7799999999999994</v>
      </c>
      <c r="F68" s="6">
        <f t="shared" ref="F68:O68" si="3">SUM(F66:F67)</f>
        <v>12.65</v>
      </c>
      <c r="G68" s="6">
        <f t="shared" si="3"/>
        <v>23.630000000000003</v>
      </c>
      <c r="H68" s="6">
        <f t="shared" si="3"/>
        <v>241.25</v>
      </c>
      <c r="I68" s="6">
        <f t="shared" si="3"/>
        <v>0.08</v>
      </c>
      <c r="J68" s="6">
        <f t="shared" si="3"/>
        <v>0.34</v>
      </c>
      <c r="K68" s="6">
        <f t="shared" si="3"/>
        <v>1.4</v>
      </c>
      <c r="L68" s="6">
        <f t="shared" si="3"/>
        <v>40</v>
      </c>
      <c r="M68" s="6">
        <f t="shared" si="3"/>
        <v>240</v>
      </c>
      <c r="N68" s="6">
        <f t="shared" si="3"/>
        <v>180</v>
      </c>
      <c r="O68" s="6">
        <f t="shared" si="3"/>
        <v>0.2</v>
      </c>
    </row>
    <row r="69" spans="1:15">
      <c r="A69" s="16"/>
      <c r="B69" s="33" t="s">
        <v>26</v>
      </c>
      <c r="C69" s="120"/>
      <c r="D69" s="121"/>
      <c r="E69" s="3">
        <f t="shared" ref="E69:O69" si="4">SUM(E28,E63,E68)</f>
        <v>91.843999999999994</v>
      </c>
      <c r="F69" s="32">
        <f t="shared" si="4"/>
        <v>89.230000000000018</v>
      </c>
      <c r="G69" s="32">
        <f t="shared" si="4"/>
        <v>294.97499999999997</v>
      </c>
      <c r="H69" s="32">
        <f t="shared" si="4"/>
        <v>2064.5230000000001</v>
      </c>
      <c r="I69" s="32">
        <f t="shared" si="4"/>
        <v>10.59</v>
      </c>
      <c r="J69" s="32">
        <f t="shared" si="4"/>
        <v>60.25</v>
      </c>
      <c r="K69" s="32">
        <f t="shared" si="4"/>
        <v>39.83</v>
      </c>
      <c r="L69" s="32">
        <f t="shared" si="4"/>
        <v>733.41399999999999</v>
      </c>
      <c r="M69" s="32">
        <f t="shared" si="4"/>
        <v>1291.855</v>
      </c>
      <c r="N69" s="32">
        <f t="shared" si="4"/>
        <v>458.4</v>
      </c>
      <c r="O69" s="32">
        <f t="shared" si="4"/>
        <v>13.401999999999999</v>
      </c>
    </row>
  </sheetData>
  <mergeCells count="37">
    <mergeCell ref="C63:D63"/>
    <mergeCell ref="C64:D64"/>
    <mergeCell ref="C54:D54"/>
    <mergeCell ref="A54:A58"/>
    <mergeCell ref="A59:A60"/>
    <mergeCell ref="C59:D59"/>
    <mergeCell ref="C61:D61"/>
    <mergeCell ref="C62:D62"/>
    <mergeCell ref="A40:A47"/>
    <mergeCell ref="A48:A53"/>
    <mergeCell ref="C25:D25"/>
    <mergeCell ref="C30:D30"/>
    <mergeCell ref="C40:D40"/>
    <mergeCell ref="C48:D48"/>
    <mergeCell ref="C28:D28"/>
    <mergeCell ref="C16:D16"/>
    <mergeCell ref="C20:D20"/>
    <mergeCell ref="A25:A27"/>
    <mergeCell ref="A30:A39"/>
    <mergeCell ref="A29:O29"/>
    <mergeCell ref="C24:D24"/>
    <mergeCell ref="C68:D69"/>
    <mergeCell ref="C67:D67"/>
    <mergeCell ref="C66:D66"/>
    <mergeCell ref="A65:O65"/>
    <mergeCell ref="A4:A5"/>
    <mergeCell ref="A6:O6"/>
    <mergeCell ref="A7:A15"/>
    <mergeCell ref="A16:A19"/>
    <mergeCell ref="A20:A23"/>
    <mergeCell ref="B4:B5"/>
    <mergeCell ref="E4:G4"/>
    <mergeCell ref="H4:H5"/>
    <mergeCell ref="I4:K4"/>
    <mergeCell ref="L4:O4"/>
    <mergeCell ref="C4:D4"/>
    <mergeCell ref="C7:D7"/>
  </mergeCells>
  <pageMargins left="0.7" right="0.7" top="0.75" bottom="0.75" header="0.3" footer="0.3"/>
  <pageSetup paperSize="9" scale="6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6"/>
  <sheetViews>
    <sheetView topLeftCell="A21" workbookViewId="0">
      <selection activeCell="B27" sqref="B27"/>
    </sheetView>
  </sheetViews>
  <sheetFormatPr defaultRowHeight="14.4"/>
  <cols>
    <col min="1" max="1" width="17" customWidth="1"/>
    <col min="2" max="2" width="31.6640625" customWidth="1"/>
    <col min="3" max="3" width="17.88671875" customWidth="1"/>
    <col min="4" max="4" width="14.44140625" customWidth="1"/>
    <col min="5" max="5" width="14.109375" customWidth="1"/>
    <col min="6" max="6" width="11" customWidth="1"/>
    <col min="7" max="7" width="12.109375" customWidth="1"/>
    <col min="8" max="8" width="14" customWidth="1"/>
    <col min="9" max="9" width="7" customWidth="1"/>
    <col min="10" max="10" width="6.88671875" customWidth="1"/>
    <col min="11" max="11" width="6.5546875" customWidth="1"/>
    <col min="12" max="12" width="8.5546875" customWidth="1"/>
    <col min="13" max="13" width="8" customWidth="1"/>
    <col min="14" max="14" width="8.109375" customWidth="1"/>
    <col min="15" max="15" width="7.33203125" customWidth="1"/>
    <col min="17" max="17" width="23.6640625" customWidth="1"/>
    <col min="18" max="18" width="17.44140625" customWidth="1"/>
  </cols>
  <sheetData>
    <row r="1" spans="1:18" ht="15.6">
      <c r="A1" s="50" t="s">
        <v>199</v>
      </c>
      <c r="B1" s="50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8" ht="15.6">
      <c r="A2" s="50" t="s">
        <v>200</v>
      </c>
      <c r="B2" s="50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8" ht="15.6">
      <c r="A3" s="50" t="s">
        <v>235</v>
      </c>
      <c r="B3" s="52"/>
      <c r="C3" s="50"/>
      <c r="D3" s="52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1"/>
    </row>
    <row r="4" spans="1:18">
      <c r="A4" s="98"/>
      <c r="B4" s="108" t="s">
        <v>0</v>
      </c>
      <c r="C4" s="107" t="s">
        <v>150</v>
      </c>
      <c r="D4" s="108"/>
      <c r="E4" s="128" t="s">
        <v>1</v>
      </c>
      <c r="F4" s="128"/>
      <c r="G4" s="128"/>
      <c r="H4" s="129" t="s">
        <v>14</v>
      </c>
      <c r="I4" s="128" t="s">
        <v>2</v>
      </c>
      <c r="J4" s="128"/>
      <c r="K4" s="128"/>
      <c r="L4" s="128" t="s">
        <v>3</v>
      </c>
      <c r="M4" s="128"/>
      <c r="N4" s="128"/>
      <c r="O4" s="128"/>
      <c r="P4" s="43"/>
    </row>
    <row r="5" spans="1:18">
      <c r="A5" s="99"/>
      <c r="B5" s="108"/>
      <c r="C5" s="49" t="s">
        <v>152</v>
      </c>
      <c r="D5" s="66" t="s">
        <v>151</v>
      </c>
      <c r="E5" s="42" t="s">
        <v>4</v>
      </c>
      <c r="F5" s="42" t="s">
        <v>5</v>
      </c>
      <c r="G5" s="42" t="s">
        <v>6</v>
      </c>
      <c r="H5" s="130"/>
      <c r="I5" s="42" t="s">
        <v>7</v>
      </c>
      <c r="J5" s="42" t="s">
        <v>8</v>
      </c>
      <c r="K5" s="42" t="s">
        <v>9</v>
      </c>
      <c r="L5" s="42" t="s">
        <v>10</v>
      </c>
      <c r="M5" s="42" t="s">
        <v>11</v>
      </c>
      <c r="N5" s="42" t="s">
        <v>12</v>
      </c>
      <c r="O5" s="42" t="s">
        <v>13</v>
      </c>
      <c r="P5" s="43"/>
    </row>
    <row r="6" spans="1:18">
      <c r="A6" s="107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43"/>
    </row>
    <row r="7" spans="1:18" ht="18">
      <c r="A7" s="98" t="s">
        <v>171</v>
      </c>
      <c r="B7" s="41" t="s">
        <v>137</v>
      </c>
      <c r="C7" s="107">
        <v>200</v>
      </c>
      <c r="D7" s="108"/>
      <c r="E7" s="42">
        <v>5.97</v>
      </c>
      <c r="F7" s="42">
        <v>5.48</v>
      </c>
      <c r="G7" s="42">
        <v>17.079999999999998</v>
      </c>
      <c r="H7" s="42">
        <v>141.6</v>
      </c>
      <c r="I7" s="42">
        <v>0.11</v>
      </c>
      <c r="J7" s="42">
        <v>0.91</v>
      </c>
      <c r="K7" s="42">
        <v>30.6</v>
      </c>
      <c r="L7" s="42">
        <v>160.88</v>
      </c>
      <c r="M7" s="42">
        <v>165.66</v>
      </c>
      <c r="N7" s="42">
        <v>46.46</v>
      </c>
      <c r="O7" s="42">
        <v>1.1299999999999999</v>
      </c>
      <c r="P7" s="43"/>
      <c r="Q7" s="26"/>
      <c r="R7" s="27"/>
    </row>
    <row r="8" spans="1:18" ht="18">
      <c r="A8" s="101"/>
      <c r="B8" s="44" t="s">
        <v>64</v>
      </c>
      <c r="C8" s="45">
        <v>139</v>
      </c>
      <c r="D8" s="46">
        <v>139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3"/>
      <c r="Q8" s="26"/>
      <c r="R8" s="27"/>
    </row>
    <row r="9" spans="1:18" ht="18">
      <c r="A9" s="101"/>
      <c r="B9" s="44" t="s">
        <v>138</v>
      </c>
      <c r="C9" s="45">
        <v>46</v>
      </c>
      <c r="D9" s="46">
        <v>46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  <c r="Q9" s="26"/>
      <c r="R9" s="27"/>
    </row>
    <row r="10" spans="1:18" ht="18">
      <c r="A10" s="101"/>
      <c r="B10" s="44" t="s">
        <v>92</v>
      </c>
      <c r="C10" s="45">
        <v>10</v>
      </c>
      <c r="D10" s="46">
        <v>1.6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3"/>
      <c r="Q10" s="26"/>
      <c r="R10" s="27"/>
    </row>
    <row r="11" spans="1:18" ht="18">
      <c r="A11" s="99"/>
      <c r="B11" s="44" t="s">
        <v>53</v>
      </c>
      <c r="C11" s="45">
        <v>5</v>
      </c>
      <c r="D11" s="46">
        <v>5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3"/>
      <c r="Q11" s="26"/>
      <c r="R11" s="27"/>
    </row>
    <row r="12" spans="1:18" ht="18">
      <c r="A12" s="98" t="s">
        <v>209</v>
      </c>
      <c r="B12" s="41" t="s">
        <v>134</v>
      </c>
      <c r="C12" s="107">
        <v>50</v>
      </c>
      <c r="D12" s="108"/>
      <c r="E12" s="42">
        <v>13.78</v>
      </c>
      <c r="F12" s="42">
        <v>12.64</v>
      </c>
      <c r="G12" s="42">
        <v>60.11</v>
      </c>
      <c r="H12" s="42">
        <v>394.55</v>
      </c>
      <c r="I12" s="42">
        <v>0.17</v>
      </c>
      <c r="J12" s="42">
        <v>0</v>
      </c>
      <c r="K12" s="42">
        <v>0.15</v>
      </c>
      <c r="L12" s="42">
        <v>215.99</v>
      </c>
      <c r="M12" s="42">
        <v>217</v>
      </c>
      <c r="N12" s="42">
        <v>42.91</v>
      </c>
      <c r="O12" s="42">
        <v>1.74</v>
      </c>
      <c r="P12" s="43"/>
      <c r="Q12" s="26"/>
      <c r="R12" s="27"/>
    </row>
    <row r="13" spans="1:18" ht="18">
      <c r="A13" s="101"/>
      <c r="B13" s="44" t="s">
        <v>135</v>
      </c>
      <c r="C13" s="45">
        <v>16</v>
      </c>
      <c r="D13" s="46">
        <v>16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3"/>
      <c r="Q13" s="26"/>
      <c r="R13" s="27"/>
    </row>
    <row r="14" spans="1:18" ht="18">
      <c r="A14" s="101"/>
      <c r="B14" s="44" t="s">
        <v>136</v>
      </c>
      <c r="C14" s="45">
        <v>30</v>
      </c>
      <c r="D14" s="46">
        <v>30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/>
      <c r="Q14" s="26"/>
      <c r="R14" s="27"/>
    </row>
    <row r="15" spans="1:18" ht="18">
      <c r="A15" s="101"/>
      <c r="B15" s="44" t="s">
        <v>53</v>
      </c>
      <c r="C15" s="45">
        <v>5</v>
      </c>
      <c r="D15" s="46">
        <v>5</v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3"/>
      <c r="Q15" s="26"/>
      <c r="R15" s="27"/>
    </row>
    <row r="16" spans="1:18" ht="18">
      <c r="A16" s="71"/>
      <c r="B16" s="41" t="s">
        <v>18</v>
      </c>
      <c r="C16" s="107">
        <v>50</v>
      </c>
      <c r="D16" s="108"/>
      <c r="E16" s="72">
        <v>3.8</v>
      </c>
      <c r="F16" s="42">
        <v>0.45</v>
      </c>
      <c r="G16" s="42">
        <v>24.9</v>
      </c>
      <c r="H16" s="42">
        <v>113.22</v>
      </c>
      <c r="I16" s="42">
        <v>0.08</v>
      </c>
      <c r="J16" s="42">
        <v>0</v>
      </c>
      <c r="K16" s="42">
        <v>0</v>
      </c>
      <c r="L16" s="42">
        <v>13.02</v>
      </c>
      <c r="M16" s="42">
        <v>41.5</v>
      </c>
      <c r="N16" s="42">
        <v>17.53</v>
      </c>
      <c r="O16" s="42">
        <v>0.8</v>
      </c>
      <c r="P16" s="43"/>
      <c r="Q16" s="26"/>
      <c r="R16" s="27"/>
    </row>
    <row r="17" spans="1:18" ht="18">
      <c r="A17" s="98" t="s">
        <v>167</v>
      </c>
      <c r="B17" s="73" t="s">
        <v>30</v>
      </c>
      <c r="C17" s="107" t="s">
        <v>31</v>
      </c>
      <c r="D17" s="108"/>
      <c r="E17" s="74">
        <v>0.434</v>
      </c>
      <c r="F17" s="42"/>
      <c r="G17" s="42">
        <v>12.725</v>
      </c>
      <c r="H17" s="42">
        <v>46.033000000000001</v>
      </c>
      <c r="I17" s="42">
        <v>0.02</v>
      </c>
      <c r="J17" s="42">
        <v>0.08</v>
      </c>
      <c r="K17" s="42"/>
      <c r="L17" s="42">
        <v>3.0939999999999999</v>
      </c>
      <c r="M17" s="42">
        <v>2.7949999999999999</v>
      </c>
      <c r="N17" s="42">
        <v>0.55000000000000004</v>
      </c>
      <c r="O17" s="42">
        <v>2E-3</v>
      </c>
      <c r="P17" s="43"/>
      <c r="Q17" s="26"/>
      <c r="R17" s="27"/>
    </row>
    <row r="18" spans="1:18" ht="18">
      <c r="A18" s="101"/>
      <c r="B18" s="44" t="s">
        <v>72</v>
      </c>
      <c r="C18" s="45">
        <v>2</v>
      </c>
      <c r="D18" s="46">
        <v>2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3"/>
      <c r="Q18" s="26"/>
      <c r="R18" s="27"/>
    </row>
    <row r="19" spans="1:18" ht="18">
      <c r="A19" s="101"/>
      <c r="B19" s="44" t="s">
        <v>68</v>
      </c>
      <c r="C19" s="45">
        <v>15</v>
      </c>
      <c r="D19" s="46">
        <v>15</v>
      </c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3"/>
      <c r="Q19" s="26"/>
      <c r="R19" s="27"/>
    </row>
    <row r="20" spans="1:18" ht="18">
      <c r="A20" s="99"/>
      <c r="B20" s="44" t="s">
        <v>73</v>
      </c>
      <c r="C20" s="45">
        <v>7</v>
      </c>
      <c r="D20" s="46">
        <v>7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3"/>
      <c r="Q20" s="26"/>
      <c r="R20" s="27"/>
    </row>
    <row r="21" spans="1:18" ht="18">
      <c r="A21" s="98" t="s">
        <v>173</v>
      </c>
      <c r="B21" s="41" t="s">
        <v>40</v>
      </c>
      <c r="C21" s="107">
        <v>100</v>
      </c>
      <c r="D21" s="108"/>
      <c r="E21" s="42">
        <v>0.96199999999999997</v>
      </c>
      <c r="F21" s="42">
        <v>4.5999999999999996</v>
      </c>
      <c r="G21" s="42">
        <v>9.9920000000000009</v>
      </c>
      <c r="H21" s="42">
        <v>82.727999999999994</v>
      </c>
      <c r="I21" s="42">
        <v>4.8000000000000001E-2</v>
      </c>
      <c r="J21" s="42">
        <v>1.4</v>
      </c>
      <c r="K21" s="42">
        <v>5.6000000000000001E-2</v>
      </c>
      <c r="L21" s="42">
        <v>56.46</v>
      </c>
      <c r="M21" s="42">
        <v>66.55</v>
      </c>
      <c r="N21" s="42">
        <v>24.7</v>
      </c>
      <c r="O21" s="42">
        <v>0.38600000000000001</v>
      </c>
      <c r="P21" s="43"/>
      <c r="Q21" s="26"/>
      <c r="R21" s="27"/>
    </row>
    <row r="22" spans="1:18" ht="18">
      <c r="A22" s="101"/>
      <c r="B22" s="44" t="s">
        <v>59</v>
      </c>
      <c r="C22" s="45">
        <v>90</v>
      </c>
      <c r="D22" s="46">
        <v>46</v>
      </c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3"/>
      <c r="Q22" s="26"/>
      <c r="R22" s="27"/>
    </row>
    <row r="23" spans="1:18" ht="18">
      <c r="A23" s="101"/>
      <c r="B23" s="44" t="s">
        <v>57</v>
      </c>
      <c r="C23" s="45">
        <v>5</v>
      </c>
      <c r="D23" s="46">
        <v>5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3"/>
      <c r="Q23" s="26"/>
      <c r="R23" s="27"/>
    </row>
    <row r="24" spans="1:18" ht="18">
      <c r="A24" s="99"/>
      <c r="B24" s="44" t="s">
        <v>68</v>
      </c>
      <c r="C24" s="45">
        <v>3</v>
      </c>
      <c r="D24" s="46">
        <v>3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3"/>
      <c r="Q24" s="26"/>
      <c r="R24" s="27"/>
    </row>
    <row r="25" spans="1:18" ht="18">
      <c r="A25" s="71"/>
      <c r="B25" s="41" t="s">
        <v>19</v>
      </c>
      <c r="C25" s="107">
        <v>622</v>
      </c>
      <c r="D25" s="108"/>
      <c r="E25" s="42">
        <f t="shared" ref="E25:O25" si="0">SUM(E7:E24)</f>
        <v>24.946000000000002</v>
      </c>
      <c r="F25" s="42">
        <f t="shared" si="0"/>
        <v>23.17</v>
      </c>
      <c r="G25" s="42">
        <f t="shared" si="0"/>
        <v>124.807</v>
      </c>
      <c r="H25" s="42">
        <f>SUM(H7:H24)</f>
        <v>778.13099999999997</v>
      </c>
      <c r="I25" s="42">
        <f t="shared" si="0"/>
        <v>0.42800000000000005</v>
      </c>
      <c r="J25" s="42">
        <f t="shared" si="0"/>
        <v>2.3899999999999997</v>
      </c>
      <c r="K25" s="42">
        <f t="shared" si="0"/>
        <v>30.806000000000001</v>
      </c>
      <c r="L25" s="42">
        <f t="shared" si="0"/>
        <v>449.44399999999996</v>
      </c>
      <c r="M25" s="42">
        <f t="shared" si="0"/>
        <v>493.505</v>
      </c>
      <c r="N25" s="42">
        <f t="shared" si="0"/>
        <v>132.15</v>
      </c>
      <c r="O25" s="42">
        <f t="shared" si="0"/>
        <v>4.0579999999999998</v>
      </c>
      <c r="P25" s="43"/>
      <c r="Q25" s="28"/>
      <c r="R25" s="27"/>
    </row>
    <row r="26" spans="1:18" ht="18">
      <c r="A26" s="107" t="s">
        <v>20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08"/>
      <c r="P26" s="43"/>
      <c r="Q26" s="28"/>
      <c r="R26" s="27"/>
    </row>
    <row r="27" spans="1:18" ht="18">
      <c r="A27" s="98" t="s">
        <v>160</v>
      </c>
      <c r="B27" s="41" t="s">
        <v>236</v>
      </c>
      <c r="C27" s="107">
        <v>100</v>
      </c>
      <c r="D27" s="108"/>
      <c r="E27" s="42">
        <v>1.41</v>
      </c>
      <c r="F27" s="42">
        <v>5.08</v>
      </c>
      <c r="G27" s="42">
        <v>9.02</v>
      </c>
      <c r="H27" s="42">
        <v>87.4</v>
      </c>
      <c r="I27" s="42">
        <v>0.03</v>
      </c>
      <c r="J27" s="42">
        <v>32.450000000000003</v>
      </c>
      <c r="K27" s="42">
        <v>0</v>
      </c>
      <c r="L27" s="42">
        <v>37.369999999999997</v>
      </c>
      <c r="M27" s="42">
        <v>27.61</v>
      </c>
      <c r="N27" s="42">
        <v>15.16</v>
      </c>
      <c r="O27" s="42">
        <v>0.51</v>
      </c>
      <c r="P27" s="43"/>
      <c r="Q27" s="28"/>
      <c r="R27" s="29"/>
    </row>
    <row r="28" spans="1:18" ht="18">
      <c r="A28" s="101"/>
      <c r="B28" s="44" t="s">
        <v>74</v>
      </c>
      <c r="C28" s="45">
        <v>70</v>
      </c>
      <c r="D28" s="46">
        <v>68.7</v>
      </c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3"/>
      <c r="Q28" s="28"/>
      <c r="R28" s="29"/>
    </row>
    <row r="29" spans="1:18" ht="18">
      <c r="A29" s="101"/>
      <c r="B29" s="44" t="s">
        <v>60</v>
      </c>
      <c r="C29" s="45">
        <v>15</v>
      </c>
      <c r="D29" s="46">
        <v>13</v>
      </c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3"/>
      <c r="Q29" s="28"/>
      <c r="R29" s="29"/>
    </row>
    <row r="30" spans="1:18" ht="18">
      <c r="A30" s="101"/>
      <c r="B30" s="44" t="s">
        <v>68</v>
      </c>
      <c r="C30" s="45">
        <v>15</v>
      </c>
      <c r="D30" s="46">
        <v>13</v>
      </c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3"/>
      <c r="Q30" s="28"/>
      <c r="R30" s="29"/>
    </row>
    <row r="31" spans="1:18" ht="18">
      <c r="A31" s="101"/>
      <c r="B31" s="44" t="s">
        <v>231</v>
      </c>
      <c r="C31" s="45">
        <v>5</v>
      </c>
      <c r="D31" s="46">
        <v>5</v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3"/>
      <c r="Q31" s="28"/>
      <c r="R31" s="29"/>
    </row>
    <row r="32" spans="1:18">
      <c r="A32" s="99"/>
      <c r="B32" s="44" t="s">
        <v>117</v>
      </c>
      <c r="C32" s="45">
        <v>0.3</v>
      </c>
      <c r="D32" s="46">
        <v>0.3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3"/>
    </row>
    <row r="33" spans="1:16">
      <c r="A33" s="98" t="s">
        <v>174</v>
      </c>
      <c r="B33" s="41" t="s">
        <v>36</v>
      </c>
      <c r="C33" s="107">
        <v>250</v>
      </c>
      <c r="D33" s="108"/>
      <c r="E33" s="42">
        <v>5.49</v>
      </c>
      <c r="F33" s="42">
        <v>5.28</v>
      </c>
      <c r="G33" s="42">
        <v>16.329999999999998</v>
      </c>
      <c r="H33" s="42">
        <v>134.75</v>
      </c>
      <c r="I33" s="42">
        <v>0.23</v>
      </c>
      <c r="J33" s="42">
        <v>5.81</v>
      </c>
      <c r="K33" s="42">
        <v>0</v>
      </c>
      <c r="L33" s="42">
        <v>38.08</v>
      </c>
      <c r="M33" s="42">
        <v>87.18</v>
      </c>
      <c r="N33" s="42">
        <v>35.299999999999997</v>
      </c>
      <c r="O33" s="42">
        <v>2.0299999999999998</v>
      </c>
      <c r="P33" s="43"/>
    </row>
    <row r="34" spans="1:16">
      <c r="A34" s="101"/>
      <c r="B34" s="44" t="s">
        <v>58</v>
      </c>
      <c r="C34" s="45">
        <v>130</v>
      </c>
      <c r="D34" s="46">
        <v>110</v>
      </c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3"/>
    </row>
    <row r="35" spans="1:16">
      <c r="A35" s="101"/>
      <c r="B35" s="44" t="s">
        <v>78</v>
      </c>
      <c r="C35" s="45">
        <v>52</v>
      </c>
      <c r="D35" s="46">
        <v>50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3"/>
    </row>
    <row r="36" spans="1:16">
      <c r="A36" s="101"/>
      <c r="B36" s="44" t="s">
        <v>86</v>
      </c>
      <c r="C36" s="45">
        <v>91.7</v>
      </c>
      <c r="D36" s="46">
        <v>71.7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3"/>
    </row>
    <row r="37" spans="1:16">
      <c r="A37" s="101"/>
      <c r="B37" s="44" t="s">
        <v>59</v>
      </c>
      <c r="C37" s="45">
        <v>15</v>
      </c>
      <c r="D37" s="46">
        <v>13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3"/>
    </row>
    <row r="38" spans="1:16">
      <c r="A38" s="101"/>
      <c r="B38" s="44" t="s">
        <v>60</v>
      </c>
      <c r="C38" s="45">
        <v>15</v>
      </c>
      <c r="D38" s="46">
        <v>13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3"/>
    </row>
    <row r="39" spans="1:16">
      <c r="A39" s="101"/>
      <c r="B39" s="44" t="s">
        <v>117</v>
      </c>
      <c r="C39" s="45">
        <v>0.3</v>
      </c>
      <c r="D39" s="46">
        <v>0.3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3"/>
    </row>
    <row r="40" spans="1:16">
      <c r="A40" s="99"/>
      <c r="B40" s="44" t="s">
        <v>53</v>
      </c>
      <c r="C40" s="45">
        <v>5</v>
      </c>
      <c r="D40" s="46">
        <v>5</v>
      </c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3"/>
    </row>
    <row r="41" spans="1:16">
      <c r="A41" s="98" t="s">
        <v>211</v>
      </c>
      <c r="B41" s="41" t="s">
        <v>37</v>
      </c>
      <c r="C41" s="107">
        <v>120</v>
      </c>
      <c r="D41" s="108"/>
      <c r="E41" s="42">
        <v>15.522</v>
      </c>
      <c r="F41" s="42">
        <v>18.559999999999999</v>
      </c>
      <c r="G41" s="42">
        <v>10.204000000000001</v>
      </c>
      <c r="H41" s="42">
        <v>252.82</v>
      </c>
      <c r="I41" s="42">
        <v>7.3999999999999996E-2</v>
      </c>
      <c r="J41" s="42">
        <v>9.64</v>
      </c>
      <c r="K41" s="42">
        <v>0.109</v>
      </c>
      <c r="L41" s="42">
        <v>26.094999999999999</v>
      </c>
      <c r="M41" s="42">
        <v>13.619</v>
      </c>
      <c r="N41" s="42">
        <v>16.646000000000001</v>
      </c>
      <c r="O41" s="42">
        <v>1.9279999999999999</v>
      </c>
      <c r="P41" s="43"/>
    </row>
    <row r="42" spans="1:16">
      <c r="A42" s="101"/>
      <c r="B42" s="44" t="s">
        <v>79</v>
      </c>
      <c r="C42" s="45">
        <v>77.7</v>
      </c>
      <c r="D42" s="46">
        <v>75.7</v>
      </c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3"/>
    </row>
    <row r="43" spans="1:16">
      <c r="A43" s="101"/>
      <c r="B43" s="44" t="s">
        <v>53</v>
      </c>
      <c r="C43" s="45">
        <v>5</v>
      </c>
      <c r="D43" s="46">
        <v>5</v>
      </c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3"/>
    </row>
    <row r="44" spans="1:16">
      <c r="A44" s="101"/>
      <c r="B44" s="44" t="s">
        <v>60</v>
      </c>
      <c r="C44" s="45">
        <v>15</v>
      </c>
      <c r="D44" s="46">
        <v>13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3"/>
    </row>
    <row r="45" spans="1:16">
      <c r="A45" s="101"/>
      <c r="B45" s="44" t="s">
        <v>80</v>
      </c>
      <c r="C45" s="45">
        <v>12</v>
      </c>
      <c r="D45" s="46">
        <v>12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3"/>
    </row>
    <row r="46" spans="1:16">
      <c r="A46" s="101"/>
      <c r="B46" s="44" t="s">
        <v>81</v>
      </c>
      <c r="C46" s="45">
        <v>4</v>
      </c>
      <c r="D46" s="46">
        <v>4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3"/>
    </row>
    <row r="47" spans="1:16">
      <c r="A47" s="101"/>
      <c r="B47" s="44" t="s">
        <v>68</v>
      </c>
      <c r="C47" s="45">
        <v>5</v>
      </c>
      <c r="D47" s="46">
        <v>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3"/>
    </row>
    <row r="48" spans="1:16">
      <c r="A48" s="101"/>
      <c r="B48" s="44" t="s">
        <v>75</v>
      </c>
      <c r="C48" s="45">
        <v>5</v>
      </c>
      <c r="D48" s="46">
        <v>5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3"/>
    </row>
    <row r="49" spans="1:16">
      <c r="A49" s="99"/>
      <c r="B49" s="44" t="s">
        <v>117</v>
      </c>
      <c r="C49" s="45">
        <v>0.3</v>
      </c>
      <c r="D49" s="46">
        <v>0.3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3"/>
    </row>
    <row r="50" spans="1:16">
      <c r="A50" s="98" t="s">
        <v>164</v>
      </c>
      <c r="B50" s="41" t="s">
        <v>22</v>
      </c>
      <c r="C50" s="107">
        <v>180</v>
      </c>
      <c r="D50" s="108"/>
      <c r="E50" s="42">
        <v>7.36</v>
      </c>
      <c r="F50" s="42">
        <v>6.02</v>
      </c>
      <c r="G50" s="42">
        <v>35.26</v>
      </c>
      <c r="H50" s="42">
        <v>224</v>
      </c>
      <c r="I50" s="42">
        <v>0.08</v>
      </c>
      <c r="J50" s="42">
        <v>0</v>
      </c>
      <c r="K50" s="42">
        <v>28</v>
      </c>
      <c r="L50" s="42">
        <v>6.48</v>
      </c>
      <c r="M50" s="42">
        <v>49.56</v>
      </c>
      <c r="N50" s="42">
        <v>28.16</v>
      </c>
      <c r="O50" s="42">
        <v>1.48</v>
      </c>
      <c r="P50" s="43"/>
    </row>
    <row r="51" spans="1:16">
      <c r="A51" s="101"/>
      <c r="B51" s="44" t="s">
        <v>54</v>
      </c>
      <c r="C51" s="45">
        <v>174.7</v>
      </c>
      <c r="D51" s="46">
        <v>174.7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3"/>
    </row>
    <row r="52" spans="1:16">
      <c r="A52" s="101"/>
      <c r="B52" s="44" t="s">
        <v>103</v>
      </c>
      <c r="C52" s="45">
        <v>68</v>
      </c>
      <c r="D52" s="46">
        <v>68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3"/>
    </row>
    <row r="53" spans="1:16">
      <c r="A53" s="99"/>
      <c r="B53" s="44" t="s">
        <v>53</v>
      </c>
      <c r="C53" s="45">
        <v>5</v>
      </c>
      <c r="D53" s="46">
        <v>5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3"/>
    </row>
    <row r="54" spans="1:16">
      <c r="A54" s="98" t="s">
        <v>165</v>
      </c>
      <c r="B54" s="41" t="s">
        <v>120</v>
      </c>
      <c r="C54" s="107">
        <v>200</v>
      </c>
      <c r="D54" s="108"/>
      <c r="E54" s="42">
        <v>0.04</v>
      </c>
      <c r="F54" s="42">
        <v>0</v>
      </c>
      <c r="G54" s="42">
        <v>24.76</v>
      </c>
      <c r="H54" s="42">
        <v>94.2</v>
      </c>
      <c r="I54" s="42">
        <v>0.01</v>
      </c>
      <c r="J54" s="42">
        <v>0.16800000000000001</v>
      </c>
      <c r="K54" s="42">
        <v>0</v>
      </c>
      <c r="L54" s="42">
        <v>6.4</v>
      </c>
      <c r="M54" s="42">
        <v>3.6</v>
      </c>
      <c r="N54" s="42">
        <v>0</v>
      </c>
      <c r="O54" s="42">
        <v>0.18</v>
      </c>
      <c r="P54" s="43"/>
    </row>
    <row r="55" spans="1:16">
      <c r="A55" s="101"/>
      <c r="B55" s="44" t="s">
        <v>66</v>
      </c>
      <c r="C55" s="45">
        <v>20</v>
      </c>
      <c r="D55" s="46">
        <v>20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3"/>
    </row>
    <row r="56" spans="1:16">
      <c r="A56" s="99"/>
      <c r="B56" s="44" t="s">
        <v>68</v>
      </c>
      <c r="C56" s="45">
        <v>20</v>
      </c>
      <c r="D56" s="46">
        <v>20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3"/>
    </row>
    <row r="57" spans="1:16">
      <c r="A57" s="71"/>
      <c r="B57" s="41" t="s">
        <v>18</v>
      </c>
      <c r="C57" s="107">
        <v>50</v>
      </c>
      <c r="D57" s="108"/>
      <c r="E57" s="72">
        <v>3.8</v>
      </c>
      <c r="F57" s="42">
        <v>0.45</v>
      </c>
      <c r="G57" s="42">
        <v>24.9</v>
      </c>
      <c r="H57" s="42">
        <v>113.22</v>
      </c>
      <c r="I57" s="42">
        <v>0.08</v>
      </c>
      <c r="J57" s="42">
        <v>0</v>
      </c>
      <c r="K57" s="42">
        <v>0</v>
      </c>
      <c r="L57" s="42">
        <v>13.02</v>
      </c>
      <c r="M57" s="42">
        <v>41.5</v>
      </c>
      <c r="N57" s="42">
        <v>17.53</v>
      </c>
      <c r="O57" s="42">
        <v>0.8</v>
      </c>
      <c r="P57" s="43"/>
    </row>
    <row r="58" spans="1:16">
      <c r="A58" s="71"/>
      <c r="B58" s="41" t="s">
        <v>23</v>
      </c>
      <c r="C58" s="107">
        <v>50</v>
      </c>
      <c r="D58" s="108"/>
      <c r="E58" s="42">
        <v>2.75</v>
      </c>
      <c r="F58" s="42">
        <v>0.5</v>
      </c>
      <c r="G58" s="42">
        <v>17</v>
      </c>
      <c r="H58" s="42">
        <v>85</v>
      </c>
      <c r="I58" s="42">
        <v>0.09</v>
      </c>
      <c r="J58" s="42">
        <v>0</v>
      </c>
      <c r="K58" s="42">
        <v>0</v>
      </c>
      <c r="L58" s="42">
        <v>10.5</v>
      </c>
      <c r="M58" s="42">
        <v>87</v>
      </c>
      <c r="N58" s="42">
        <v>28.5</v>
      </c>
      <c r="O58" s="42">
        <v>1.8</v>
      </c>
      <c r="P58" s="43"/>
    </row>
    <row r="59" spans="1:16">
      <c r="A59" s="71"/>
      <c r="B59" s="41" t="s">
        <v>25</v>
      </c>
      <c r="C59" s="133">
        <f>C58+C57+C54+C50+C41+C33+C27</f>
        <v>950</v>
      </c>
      <c r="D59" s="134"/>
      <c r="E59" s="42">
        <f t="shared" ref="E59:O59" si="1">SUM(E27:E58)</f>
        <v>36.372</v>
      </c>
      <c r="F59" s="42">
        <f t="shared" si="1"/>
        <v>35.89</v>
      </c>
      <c r="G59" s="42">
        <f t="shared" si="1"/>
        <v>137.47399999999999</v>
      </c>
      <c r="H59" s="42">
        <f t="shared" si="1"/>
        <v>991.3900000000001</v>
      </c>
      <c r="I59" s="42">
        <f t="shared" si="1"/>
        <v>0.59399999999999997</v>
      </c>
      <c r="J59" s="42">
        <f t="shared" si="1"/>
        <v>48.068000000000005</v>
      </c>
      <c r="K59" s="42">
        <f t="shared" si="1"/>
        <v>28.109000000000002</v>
      </c>
      <c r="L59" s="42">
        <f t="shared" si="1"/>
        <v>137.94499999999999</v>
      </c>
      <c r="M59" s="42">
        <f t="shared" si="1"/>
        <v>310.06899999999996</v>
      </c>
      <c r="N59" s="42">
        <f t="shared" si="1"/>
        <v>141.29599999999999</v>
      </c>
      <c r="O59" s="42">
        <f t="shared" si="1"/>
        <v>8.7279999999999998</v>
      </c>
      <c r="P59" s="43"/>
    </row>
    <row r="60" spans="1:16">
      <c r="A60" s="71"/>
      <c r="B60" s="67" t="s">
        <v>159</v>
      </c>
      <c r="C60" s="107">
        <f>C59+C25</f>
        <v>1572</v>
      </c>
      <c r="D60" s="108"/>
      <c r="E60" s="42">
        <f>SUM(E25+E59)</f>
        <v>61.317999999999998</v>
      </c>
      <c r="F60" s="42">
        <f t="shared" ref="F60:O60" si="2">SUM(F25+F59)</f>
        <v>59.06</v>
      </c>
      <c r="G60" s="42">
        <f t="shared" si="2"/>
        <v>262.28100000000001</v>
      </c>
      <c r="H60" s="42">
        <f t="shared" si="2"/>
        <v>1769.5210000000002</v>
      </c>
      <c r="I60" s="42">
        <f t="shared" si="2"/>
        <v>1.022</v>
      </c>
      <c r="J60" s="42">
        <f t="shared" si="2"/>
        <v>50.458000000000006</v>
      </c>
      <c r="K60" s="42">
        <f t="shared" si="2"/>
        <v>58.915000000000006</v>
      </c>
      <c r="L60" s="42">
        <f t="shared" si="2"/>
        <v>587.3889999999999</v>
      </c>
      <c r="M60" s="42">
        <f t="shared" si="2"/>
        <v>803.57399999999996</v>
      </c>
      <c r="N60" s="42">
        <f t="shared" si="2"/>
        <v>273.44600000000003</v>
      </c>
      <c r="O60" s="42">
        <f t="shared" si="2"/>
        <v>12.786</v>
      </c>
      <c r="P60" s="43"/>
    </row>
    <row r="61" spans="1:16">
      <c r="A61" s="107" t="s">
        <v>107</v>
      </c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08"/>
      <c r="P61" s="43"/>
    </row>
    <row r="62" spans="1:16">
      <c r="A62" s="71"/>
      <c r="B62" s="41" t="s">
        <v>113</v>
      </c>
      <c r="C62" s="107">
        <v>200</v>
      </c>
      <c r="D62" s="108"/>
      <c r="E62" s="42">
        <v>0.8</v>
      </c>
      <c r="F62" s="42">
        <v>0.3</v>
      </c>
      <c r="G62" s="42">
        <v>2.86</v>
      </c>
      <c r="H62" s="42">
        <v>18</v>
      </c>
      <c r="I62" s="42">
        <v>0.01</v>
      </c>
      <c r="J62" s="42">
        <v>0.03</v>
      </c>
      <c r="K62" s="42">
        <v>0.1</v>
      </c>
      <c r="L62" s="42">
        <v>2</v>
      </c>
      <c r="M62" s="42">
        <v>22.4</v>
      </c>
      <c r="N62" s="42">
        <v>17.2</v>
      </c>
      <c r="O62" s="42">
        <v>0.02</v>
      </c>
      <c r="P62" s="43"/>
    </row>
    <row r="63" spans="1:16">
      <c r="A63" s="71"/>
      <c r="B63" s="41" t="s">
        <v>109</v>
      </c>
      <c r="C63" s="107">
        <v>30</v>
      </c>
      <c r="D63" s="108"/>
      <c r="E63" s="42">
        <v>2.25</v>
      </c>
      <c r="F63" s="42">
        <v>2.94</v>
      </c>
      <c r="G63" s="42">
        <v>22.32</v>
      </c>
      <c r="H63" s="42">
        <v>125.1</v>
      </c>
      <c r="I63" s="42">
        <v>0.02</v>
      </c>
      <c r="J63" s="42">
        <v>0.02</v>
      </c>
      <c r="K63" s="42"/>
      <c r="L63" s="42">
        <v>3</v>
      </c>
      <c r="M63" s="42">
        <v>8.6999999999999993</v>
      </c>
      <c r="N63" s="42">
        <v>27</v>
      </c>
      <c r="O63" s="42">
        <v>0.63</v>
      </c>
      <c r="P63" s="43"/>
    </row>
    <row r="64" spans="1:16">
      <c r="A64" s="71"/>
      <c r="B64" s="41" t="s">
        <v>110</v>
      </c>
      <c r="C64" s="131"/>
      <c r="D64" s="126"/>
      <c r="E64" s="42">
        <f>SUM(E62:E63)</f>
        <v>3.05</v>
      </c>
      <c r="F64" s="42">
        <f t="shared" ref="F64:O64" si="3">SUM(F62:F63)</f>
        <v>3.2399999999999998</v>
      </c>
      <c r="G64" s="42">
        <f t="shared" si="3"/>
        <v>25.18</v>
      </c>
      <c r="H64" s="42">
        <f t="shared" si="3"/>
        <v>143.1</v>
      </c>
      <c r="I64" s="42">
        <f t="shared" si="3"/>
        <v>0.03</v>
      </c>
      <c r="J64" s="42">
        <f t="shared" si="3"/>
        <v>0.05</v>
      </c>
      <c r="K64" s="42">
        <f t="shared" si="3"/>
        <v>0.1</v>
      </c>
      <c r="L64" s="42">
        <f t="shared" si="3"/>
        <v>5</v>
      </c>
      <c r="M64" s="42">
        <f t="shared" si="3"/>
        <v>31.099999999999998</v>
      </c>
      <c r="N64" s="42">
        <f t="shared" si="3"/>
        <v>44.2</v>
      </c>
      <c r="O64" s="42">
        <f t="shared" si="3"/>
        <v>0.65</v>
      </c>
      <c r="P64" s="43"/>
    </row>
    <row r="65" spans="1:16">
      <c r="A65" s="71"/>
      <c r="B65" s="41" t="s">
        <v>26</v>
      </c>
      <c r="C65" s="132"/>
      <c r="D65" s="127"/>
      <c r="E65" s="42">
        <f>SUM(E25,E59,E64)</f>
        <v>64.367999999999995</v>
      </c>
      <c r="F65" s="42">
        <f t="shared" ref="F65:O65" si="4">SUM(F25,F59,F64)</f>
        <v>62.300000000000004</v>
      </c>
      <c r="G65" s="42">
        <f t="shared" si="4"/>
        <v>287.46100000000001</v>
      </c>
      <c r="H65" s="42">
        <f t="shared" si="4"/>
        <v>1912.6210000000001</v>
      </c>
      <c r="I65" s="42">
        <f t="shared" si="4"/>
        <v>1.052</v>
      </c>
      <c r="J65" s="42">
        <f t="shared" si="4"/>
        <v>50.508000000000003</v>
      </c>
      <c r="K65" s="42">
        <f t="shared" si="4"/>
        <v>59.015000000000008</v>
      </c>
      <c r="L65" s="42">
        <f t="shared" si="4"/>
        <v>592.3889999999999</v>
      </c>
      <c r="M65" s="42">
        <f t="shared" si="4"/>
        <v>834.67399999999998</v>
      </c>
      <c r="N65" s="42">
        <f t="shared" si="4"/>
        <v>317.64600000000002</v>
      </c>
      <c r="O65" s="42">
        <f t="shared" si="4"/>
        <v>13.436</v>
      </c>
      <c r="P65" s="43"/>
    </row>
    <row r="66" spans="1:16">
      <c r="A66" s="43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43"/>
    </row>
  </sheetData>
  <mergeCells count="37">
    <mergeCell ref="C62:D62"/>
    <mergeCell ref="C63:D63"/>
    <mergeCell ref="C64:D65"/>
    <mergeCell ref="A50:A53"/>
    <mergeCell ref="A54:A56"/>
    <mergeCell ref="A61:O61"/>
    <mergeCell ref="C50:D50"/>
    <mergeCell ref="C54:D54"/>
    <mergeCell ref="C57:D57"/>
    <mergeCell ref="C58:D58"/>
    <mergeCell ref="C59:D59"/>
    <mergeCell ref="C60:D60"/>
    <mergeCell ref="A21:A24"/>
    <mergeCell ref="A26:O26"/>
    <mergeCell ref="A27:A32"/>
    <mergeCell ref="A33:A40"/>
    <mergeCell ref="A41:A49"/>
    <mergeCell ref="C21:D21"/>
    <mergeCell ref="C25:D25"/>
    <mergeCell ref="C27:D27"/>
    <mergeCell ref="C33:D33"/>
    <mergeCell ref="C41:D41"/>
    <mergeCell ref="A4:A5"/>
    <mergeCell ref="A6:O6"/>
    <mergeCell ref="A7:A11"/>
    <mergeCell ref="A12:A15"/>
    <mergeCell ref="A17:A20"/>
    <mergeCell ref="B4:B5"/>
    <mergeCell ref="E4:G4"/>
    <mergeCell ref="H4:H5"/>
    <mergeCell ref="I4:K4"/>
    <mergeCell ref="L4:O4"/>
    <mergeCell ref="C4:D4"/>
    <mergeCell ref="C7:D7"/>
    <mergeCell ref="C12:D12"/>
    <mergeCell ref="C16:D16"/>
    <mergeCell ref="C17:D17"/>
  </mergeCells>
  <pageMargins left="0.7" right="0.7" top="0.75" bottom="0.75" header="0.3" footer="0.3"/>
  <pageSetup paperSize="9" scale="71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62"/>
  <sheetViews>
    <sheetView tabSelected="1" topLeftCell="A20" workbookViewId="0">
      <selection activeCell="B22" sqref="B22"/>
    </sheetView>
  </sheetViews>
  <sheetFormatPr defaultRowHeight="14.4"/>
  <cols>
    <col min="1" max="1" width="13" customWidth="1"/>
    <col min="2" max="2" width="25.88671875" customWidth="1"/>
    <col min="3" max="3" width="11.44140625" customWidth="1"/>
    <col min="4" max="4" width="16" customWidth="1"/>
    <col min="5" max="5" width="14" customWidth="1"/>
    <col min="6" max="6" width="16.44140625" customWidth="1"/>
    <col min="7" max="7" width="12.88671875" customWidth="1"/>
    <col min="8" max="8" width="13.5546875" customWidth="1"/>
    <col min="9" max="9" width="11.33203125" customWidth="1"/>
    <col min="10" max="10" width="11.5546875" customWidth="1"/>
    <col min="11" max="11" width="7.33203125" customWidth="1"/>
    <col min="12" max="12" width="9.109375" customWidth="1"/>
    <col min="13" max="13" width="7" customWidth="1"/>
    <col min="14" max="14" width="9.33203125" customWidth="1"/>
    <col min="15" max="15" width="7.33203125" customWidth="1"/>
    <col min="17" max="17" width="21.5546875" customWidth="1"/>
    <col min="18" max="18" width="11.6640625" customWidth="1"/>
    <col min="19" max="19" width="14.88671875" customWidth="1"/>
  </cols>
  <sheetData>
    <row r="1" spans="1:18">
      <c r="A1" s="65" t="s">
        <v>201</v>
      </c>
      <c r="B1" s="65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8">
      <c r="A2" s="65" t="s">
        <v>202</v>
      </c>
      <c r="B2" s="65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8" ht="15.6">
      <c r="A3" s="50" t="s">
        <v>235</v>
      </c>
      <c r="B3" s="52"/>
      <c r="C3" s="65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1"/>
      <c r="Q3" s="1"/>
    </row>
    <row r="4" spans="1:18">
      <c r="A4" s="98"/>
      <c r="B4" s="108" t="s">
        <v>0</v>
      </c>
      <c r="C4" s="107" t="s">
        <v>150</v>
      </c>
      <c r="D4" s="108"/>
      <c r="E4" s="128" t="s">
        <v>1</v>
      </c>
      <c r="F4" s="128"/>
      <c r="G4" s="128"/>
      <c r="H4" s="129" t="s">
        <v>14</v>
      </c>
      <c r="I4" s="128" t="s">
        <v>2</v>
      </c>
      <c r="J4" s="128"/>
      <c r="K4" s="128"/>
      <c r="L4" s="128" t="s">
        <v>3</v>
      </c>
      <c r="M4" s="128"/>
      <c r="N4" s="128"/>
      <c r="O4" s="128"/>
    </row>
    <row r="5" spans="1:18">
      <c r="A5" s="99"/>
      <c r="B5" s="108"/>
      <c r="C5" s="49" t="s">
        <v>152</v>
      </c>
      <c r="D5" s="66" t="s">
        <v>151</v>
      </c>
      <c r="E5" s="42" t="s">
        <v>4</v>
      </c>
      <c r="F5" s="42" t="s">
        <v>5</v>
      </c>
      <c r="G5" s="42" t="s">
        <v>6</v>
      </c>
      <c r="H5" s="130"/>
      <c r="I5" s="42" t="s">
        <v>7</v>
      </c>
      <c r="J5" s="42" t="s">
        <v>8</v>
      </c>
      <c r="K5" s="42" t="s">
        <v>9</v>
      </c>
      <c r="L5" s="42" t="s">
        <v>10</v>
      </c>
      <c r="M5" s="42" t="s">
        <v>11</v>
      </c>
      <c r="N5" s="42" t="s">
        <v>12</v>
      </c>
      <c r="O5" s="42" t="s">
        <v>13</v>
      </c>
    </row>
    <row r="6" spans="1:18">
      <c r="A6" s="107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18" ht="18">
      <c r="A7" s="98" t="s">
        <v>179</v>
      </c>
      <c r="B7" s="41" t="s">
        <v>38</v>
      </c>
      <c r="C7" s="107" t="s">
        <v>28</v>
      </c>
      <c r="D7" s="108"/>
      <c r="E7" s="42">
        <v>18.989999999999998</v>
      </c>
      <c r="F7" s="42">
        <v>28.32</v>
      </c>
      <c r="G7" s="42">
        <v>304.83999999999997</v>
      </c>
      <c r="H7" s="42">
        <v>345.9</v>
      </c>
      <c r="I7" s="42">
        <v>0.13</v>
      </c>
      <c r="J7" s="42">
        <v>0.33</v>
      </c>
      <c r="K7" s="42">
        <v>452.9</v>
      </c>
      <c r="L7" s="42">
        <v>151.72</v>
      </c>
      <c r="M7" s="42">
        <v>346.49</v>
      </c>
      <c r="N7" s="42">
        <v>25.97</v>
      </c>
      <c r="O7" s="42">
        <v>3.91</v>
      </c>
      <c r="Q7" s="17"/>
      <c r="R7" s="17"/>
    </row>
    <row r="8" spans="1:18" ht="18">
      <c r="A8" s="101"/>
      <c r="B8" s="44" t="s">
        <v>82</v>
      </c>
      <c r="C8" s="45">
        <v>60</v>
      </c>
      <c r="D8" s="46">
        <v>60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Q8" s="17"/>
      <c r="R8" s="17"/>
    </row>
    <row r="9" spans="1:18" ht="18">
      <c r="A9" s="101"/>
      <c r="B9" s="44" t="s">
        <v>64</v>
      </c>
      <c r="C9" s="45">
        <v>134.69999999999999</v>
      </c>
      <c r="D9" s="46">
        <v>134.69999999999999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Q9" s="17"/>
      <c r="R9" s="17"/>
    </row>
    <row r="10" spans="1:18" ht="18">
      <c r="A10" s="101"/>
      <c r="B10" s="44" t="s">
        <v>53</v>
      </c>
      <c r="C10" s="45">
        <v>5</v>
      </c>
      <c r="D10" s="46">
        <v>5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Q10" s="17"/>
      <c r="R10" s="17"/>
    </row>
    <row r="11" spans="1:18" ht="18">
      <c r="A11" s="99"/>
      <c r="B11" s="44" t="s">
        <v>117</v>
      </c>
      <c r="C11" s="45">
        <v>0.3</v>
      </c>
      <c r="D11" s="46">
        <v>0.3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Q11" s="17"/>
      <c r="R11" s="17"/>
    </row>
    <row r="12" spans="1:18" ht="18">
      <c r="A12" s="98" t="s">
        <v>160</v>
      </c>
      <c r="B12" s="41" t="s">
        <v>215</v>
      </c>
      <c r="C12" s="107">
        <v>15</v>
      </c>
      <c r="D12" s="108"/>
      <c r="E12" s="42">
        <v>3.48</v>
      </c>
      <c r="F12" s="42">
        <v>4.43</v>
      </c>
      <c r="G12" s="42">
        <v>0</v>
      </c>
      <c r="H12" s="42">
        <v>54.6</v>
      </c>
      <c r="I12" s="42">
        <v>0.01</v>
      </c>
      <c r="J12" s="42">
        <v>0.11</v>
      </c>
      <c r="K12" s="42">
        <v>4.7999999999999996E-3</v>
      </c>
      <c r="L12" s="42">
        <v>132</v>
      </c>
      <c r="M12" s="42">
        <v>75</v>
      </c>
      <c r="N12" s="42">
        <v>5.25</v>
      </c>
      <c r="O12" s="42">
        <v>0.15</v>
      </c>
      <c r="Q12" s="17"/>
      <c r="R12" s="17"/>
    </row>
    <row r="13" spans="1:18" ht="18">
      <c r="A13" s="99"/>
      <c r="B13" s="44" t="s">
        <v>216</v>
      </c>
      <c r="C13" s="45">
        <v>15</v>
      </c>
      <c r="D13" s="46">
        <v>15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Q13" s="17"/>
      <c r="R13" s="17"/>
    </row>
    <row r="14" spans="1:18" ht="18">
      <c r="A14" s="98" t="s">
        <v>180</v>
      </c>
      <c r="B14" s="41" t="s">
        <v>39</v>
      </c>
      <c r="C14" s="107">
        <v>200</v>
      </c>
      <c r="D14" s="108"/>
      <c r="E14" s="42">
        <v>1.7669999999999999</v>
      </c>
      <c r="F14" s="42">
        <v>1.363</v>
      </c>
      <c r="G14" s="42">
        <v>23.78</v>
      </c>
      <c r="H14" s="42">
        <v>105.26</v>
      </c>
      <c r="I14" s="42">
        <v>1.2E-2</v>
      </c>
      <c r="J14" s="42">
        <v>0.14199999999999999</v>
      </c>
      <c r="K14" s="42">
        <v>1.2E-2</v>
      </c>
      <c r="L14" s="42">
        <v>66.897000000000006</v>
      </c>
      <c r="M14" s="42">
        <v>55.055</v>
      </c>
      <c r="N14" s="42">
        <v>4.55</v>
      </c>
      <c r="O14" s="42">
        <v>5.8999999999999997E-2</v>
      </c>
      <c r="Q14" s="17"/>
      <c r="R14" s="17"/>
    </row>
    <row r="15" spans="1:18" ht="18">
      <c r="A15" s="101"/>
      <c r="B15" s="44" t="s">
        <v>83</v>
      </c>
      <c r="C15" s="45">
        <v>5</v>
      </c>
      <c r="D15" s="46">
        <v>5</v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Q15" s="17"/>
      <c r="R15" s="17"/>
    </row>
    <row r="16" spans="1:18" ht="18">
      <c r="A16" s="101"/>
      <c r="B16" s="44" t="s">
        <v>64</v>
      </c>
      <c r="C16" s="45">
        <v>180</v>
      </c>
      <c r="D16" s="46">
        <v>180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Q16" s="17"/>
      <c r="R16" s="17"/>
    </row>
    <row r="17" spans="1:18" ht="18">
      <c r="A17" s="99"/>
      <c r="B17" s="44" t="s">
        <v>68</v>
      </c>
      <c r="C17" s="45">
        <v>15</v>
      </c>
      <c r="D17" s="46">
        <v>15</v>
      </c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Q17" s="17"/>
      <c r="R17" s="17"/>
    </row>
    <row r="18" spans="1:18" ht="18">
      <c r="A18" s="71"/>
      <c r="B18" s="41" t="s">
        <v>18</v>
      </c>
      <c r="C18" s="107">
        <v>50</v>
      </c>
      <c r="D18" s="108"/>
      <c r="E18" s="72">
        <v>3.8</v>
      </c>
      <c r="F18" s="42">
        <v>0.45</v>
      </c>
      <c r="G18" s="42">
        <v>24.9</v>
      </c>
      <c r="H18" s="42">
        <v>113.22</v>
      </c>
      <c r="I18" s="42">
        <v>0.08</v>
      </c>
      <c r="J18" s="42">
        <v>0</v>
      </c>
      <c r="K18" s="42">
        <v>0</v>
      </c>
      <c r="L18" s="42">
        <v>13.02</v>
      </c>
      <c r="M18" s="42">
        <v>41.5</v>
      </c>
      <c r="N18" s="42">
        <v>17.53</v>
      </c>
      <c r="O18" s="42">
        <v>0.8</v>
      </c>
      <c r="Q18" s="17"/>
      <c r="R18" s="17"/>
    </row>
    <row r="19" spans="1:18" ht="18">
      <c r="A19" s="71"/>
      <c r="B19" s="41" t="s">
        <v>126</v>
      </c>
      <c r="C19" s="107">
        <v>100</v>
      </c>
      <c r="D19" s="108"/>
      <c r="E19" s="42">
        <v>2.2000000000000002</v>
      </c>
      <c r="F19" s="42">
        <v>0.4</v>
      </c>
      <c r="G19" s="42">
        <v>7.6</v>
      </c>
      <c r="H19" s="42">
        <v>48</v>
      </c>
      <c r="I19" s="42">
        <v>0.12</v>
      </c>
      <c r="J19" s="42">
        <v>50</v>
      </c>
      <c r="K19" s="42">
        <v>0</v>
      </c>
      <c r="L19" s="42">
        <v>28</v>
      </c>
      <c r="M19" s="42">
        <v>40</v>
      </c>
      <c r="N19" s="42">
        <v>52</v>
      </c>
      <c r="O19" s="42">
        <v>1</v>
      </c>
      <c r="Q19" s="17"/>
      <c r="R19" s="17"/>
    </row>
    <row r="20" spans="1:18" ht="18">
      <c r="A20" s="71"/>
      <c r="B20" s="41" t="s">
        <v>19</v>
      </c>
      <c r="C20" s="107">
        <v>570</v>
      </c>
      <c r="D20" s="108"/>
      <c r="E20" s="42">
        <f t="shared" ref="E20:O20" si="0">SUM(E7:E19)</f>
        <v>30.236999999999998</v>
      </c>
      <c r="F20" s="42">
        <f t="shared" si="0"/>
        <v>34.963000000000001</v>
      </c>
      <c r="G20" s="42">
        <f t="shared" si="0"/>
        <v>361.12</v>
      </c>
      <c r="H20" s="42">
        <f>SUM(H7:H19)</f>
        <v>666.98</v>
      </c>
      <c r="I20" s="42">
        <f t="shared" si="0"/>
        <v>0.35200000000000004</v>
      </c>
      <c r="J20" s="42">
        <f t="shared" si="0"/>
        <v>50.582000000000001</v>
      </c>
      <c r="K20" s="42">
        <f t="shared" si="0"/>
        <v>452.91679999999997</v>
      </c>
      <c r="L20" s="42">
        <f t="shared" si="0"/>
        <v>391.637</v>
      </c>
      <c r="M20" s="42">
        <f t="shared" si="0"/>
        <v>558.04500000000007</v>
      </c>
      <c r="N20" s="42">
        <f t="shared" si="0"/>
        <v>105.3</v>
      </c>
      <c r="O20" s="42">
        <f t="shared" si="0"/>
        <v>5.9190000000000005</v>
      </c>
      <c r="Q20" s="17"/>
      <c r="R20" s="17"/>
    </row>
    <row r="21" spans="1:18" ht="18">
      <c r="A21" s="71"/>
      <c r="B21" s="125" t="s">
        <v>20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08"/>
      <c r="Q21" s="17"/>
      <c r="R21" s="17"/>
    </row>
    <row r="22" spans="1:18" ht="18">
      <c r="A22" s="98" t="s">
        <v>173</v>
      </c>
      <c r="B22" s="41" t="s">
        <v>237</v>
      </c>
      <c r="C22" s="107">
        <v>100</v>
      </c>
      <c r="D22" s="108"/>
      <c r="E22" s="42">
        <v>3.65</v>
      </c>
      <c r="F22" s="42">
        <v>6.11</v>
      </c>
      <c r="G22" s="42">
        <v>8.6199999999999992</v>
      </c>
      <c r="H22" s="42">
        <v>55.24</v>
      </c>
      <c r="I22" s="42">
        <v>0.05</v>
      </c>
      <c r="J22" s="42">
        <v>6.25</v>
      </c>
      <c r="K22" s="42">
        <v>0</v>
      </c>
      <c r="L22" s="42">
        <v>24.28</v>
      </c>
      <c r="M22" s="42">
        <v>44</v>
      </c>
      <c r="N22" s="42">
        <v>30.75</v>
      </c>
      <c r="O22" s="42">
        <v>1.08</v>
      </c>
      <c r="Q22" s="17"/>
      <c r="R22" s="17"/>
    </row>
    <row r="23" spans="1:18" ht="18">
      <c r="A23" s="101"/>
      <c r="B23" s="44" t="s">
        <v>59</v>
      </c>
      <c r="C23" s="45">
        <v>65</v>
      </c>
      <c r="D23" s="46">
        <v>55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Q23" s="17"/>
      <c r="R23" s="17"/>
    </row>
    <row r="24" spans="1:18" ht="18">
      <c r="A24" s="101"/>
      <c r="B24" s="44" t="s">
        <v>139</v>
      </c>
      <c r="C24" s="45">
        <v>25</v>
      </c>
      <c r="D24" s="46">
        <v>20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Q24" s="19"/>
      <c r="R24" s="19"/>
    </row>
    <row r="25" spans="1:18" ht="18">
      <c r="A25" s="99"/>
      <c r="B25" s="44" t="s">
        <v>68</v>
      </c>
      <c r="C25" s="45">
        <v>25</v>
      </c>
      <c r="D25" s="46">
        <v>25</v>
      </c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Q25" s="19"/>
      <c r="R25" s="19"/>
    </row>
    <row r="26" spans="1:18" ht="18">
      <c r="A26" s="98" t="s">
        <v>181</v>
      </c>
      <c r="B26" s="41" t="s">
        <v>43</v>
      </c>
      <c r="C26" s="107">
        <v>300</v>
      </c>
      <c r="D26" s="108"/>
      <c r="E26" s="42">
        <v>6.45</v>
      </c>
      <c r="F26" s="42">
        <v>4.91</v>
      </c>
      <c r="G26" s="42">
        <v>125.25</v>
      </c>
      <c r="H26" s="42">
        <v>170</v>
      </c>
      <c r="I26" s="42">
        <v>0.05</v>
      </c>
      <c r="J26" s="42">
        <v>10.29</v>
      </c>
      <c r="K26" s="42">
        <v>0</v>
      </c>
      <c r="L26" s="42">
        <v>44.38</v>
      </c>
      <c r="M26" s="42">
        <v>53.23</v>
      </c>
      <c r="N26" s="42">
        <v>26.25</v>
      </c>
      <c r="O26" s="42">
        <v>1.19</v>
      </c>
      <c r="Q26" s="19"/>
      <c r="R26" s="19"/>
    </row>
    <row r="27" spans="1:18" ht="18">
      <c r="A27" s="101"/>
      <c r="B27" s="44" t="s">
        <v>84</v>
      </c>
      <c r="C27" s="45">
        <v>100</v>
      </c>
      <c r="D27" s="46">
        <v>90</v>
      </c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Q27" s="19"/>
      <c r="R27" s="19"/>
    </row>
    <row r="28" spans="1:18" ht="18">
      <c r="A28" s="101"/>
      <c r="B28" s="44" t="s">
        <v>74</v>
      </c>
      <c r="C28" s="45">
        <v>27</v>
      </c>
      <c r="D28" s="46">
        <v>23.5</v>
      </c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19"/>
      <c r="R28" s="19"/>
    </row>
    <row r="29" spans="1:18" ht="18">
      <c r="A29" s="101"/>
      <c r="B29" s="44" t="s">
        <v>58</v>
      </c>
      <c r="C29" s="45">
        <v>71</v>
      </c>
      <c r="D29" s="46">
        <v>59</v>
      </c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Q29" s="19"/>
      <c r="R29" s="19"/>
    </row>
    <row r="30" spans="1:18">
      <c r="A30" s="101"/>
      <c r="B30" s="44" t="s">
        <v>60</v>
      </c>
      <c r="C30" s="45">
        <v>15</v>
      </c>
      <c r="D30" s="46">
        <v>13</v>
      </c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1:18">
      <c r="A31" s="101"/>
      <c r="B31" s="44" t="s">
        <v>80</v>
      </c>
      <c r="C31" s="45">
        <v>6</v>
      </c>
      <c r="D31" s="46">
        <v>6</v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</row>
    <row r="32" spans="1:18">
      <c r="A32" s="101"/>
      <c r="B32" s="44" t="s">
        <v>53</v>
      </c>
      <c r="C32" s="45">
        <v>12</v>
      </c>
      <c r="D32" s="46">
        <v>12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</row>
    <row r="33" spans="1:47">
      <c r="A33" s="101"/>
      <c r="B33" s="44" t="s">
        <v>68</v>
      </c>
      <c r="C33" s="45">
        <v>5</v>
      </c>
      <c r="D33" s="46">
        <v>5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</row>
    <row r="34" spans="1:47">
      <c r="A34" s="101"/>
      <c r="B34" s="44" t="s">
        <v>85</v>
      </c>
      <c r="C34" s="45">
        <v>3.2</v>
      </c>
      <c r="D34" s="46">
        <v>3.2</v>
      </c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</row>
    <row r="35" spans="1:47">
      <c r="A35" s="101"/>
      <c r="B35" s="44" t="s">
        <v>117</v>
      </c>
      <c r="C35" s="45">
        <v>0.3</v>
      </c>
      <c r="D35" s="46">
        <v>0.3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</row>
    <row r="36" spans="1:47">
      <c r="A36" s="101"/>
      <c r="B36" s="44" t="s">
        <v>86</v>
      </c>
      <c r="C36" s="45">
        <v>83</v>
      </c>
      <c r="D36" s="46">
        <v>75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</row>
    <row r="37" spans="1:47">
      <c r="A37" s="99"/>
      <c r="B37" s="44" t="s">
        <v>59</v>
      </c>
      <c r="C37" s="45">
        <v>15</v>
      </c>
      <c r="D37" s="46">
        <v>13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</row>
    <row r="38" spans="1:47">
      <c r="A38" s="98" t="s">
        <v>183</v>
      </c>
      <c r="B38" s="76" t="s">
        <v>220</v>
      </c>
      <c r="C38" s="107">
        <v>120</v>
      </c>
      <c r="D38" s="108"/>
      <c r="E38" s="42">
        <v>19.72</v>
      </c>
      <c r="F38" s="42">
        <v>23.78</v>
      </c>
      <c r="G38" s="42">
        <v>94.76</v>
      </c>
      <c r="H38" s="42">
        <v>268.2</v>
      </c>
      <c r="I38" s="42">
        <v>0.13</v>
      </c>
      <c r="J38" s="42">
        <v>8.8800000000000008</v>
      </c>
      <c r="K38" s="42">
        <v>15</v>
      </c>
      <c r="L38" s="42">
        <v>10.1</v>
      </c>
      <c r="M38" s="42">
        <v>210.63</v>
      </c>
      <c r="N38" s="42">
        <v>55.83</v>
      </c>
      <c r="O38" s="42">
        <v>5.07</v>
      </c>
      <c r="P38" s="5"/>
    </row>
    <row r="39" spans="1:47">
      <c r="A39" s="101"/>
      <c r="B39" s="77" t="s">
        <v>222</v>
      </c>
      <c r="C39" s="46">
        <v>68.7</v>
      </c>
      <c r="D39" s="46">
        <v>66.7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</row>
    <row r="40" spans="1:47">
      <c r="A40" s="101"/>
      <c r="B40" s="77" t="s">
        <v>58</v>
      </c>
      <c r="C40" s="46">
        <v>15</v>
      </c>
      <c r="D40" s="46">
        <v>13</v>
      </c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</row>
    <row r="41" spans="1:47">
      <c r="A41" s="101"/>
      <c r="B41" s="77" t="s">
        <v>60</v>
      </c>
      <c r="C41" s="46">
        <v>15</v>
      </c>
      <c r="D41" s="46">
        <v>13</v>
      </c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</row>
    <row r="42" spans="1:47">
      <c r="A42" s="101"/>
      <c r="B42" s="77" t="s">
        <v>80</v>
      </c>
      <c r="C42" s="46">
        <v>12</v>
      </c>
      <c r="D42" s="46">
        <v>12</v>
      </c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</row>
    <row r="43" spans="1:47">
      <c r="A43" s="101"/>
      <c r="B43" s="77" t="s">
        <v>75</v>
      </c>
      <c r="C43" s="46">
        <v>5</v>
      </c>
      <c r="D43" s="46">
        <v>5</v>
      </c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</row>
    <row r="44" spans="1:47">
      <c r="A44" s="99"/>
      <c r="B44" s="77" t="s">
        <v>117</v>
      </c>
      <c r="C44" s="46">
        <v>0.3</v>
      </c>
      <c r="D44" s="46">
        <v>0.3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</row>
    <row r="45" spans="1:47">
      <c r="A45" s="47"/>
      <c r="B45" s="76" t="s">
        <v>122</v>
      </c>
      <c r="C45" s="107">
        <v>200</v>
      </c>
      <c r="D45" s="108"/>
      <c r="E45" s="42">
        <v>0.74</v>
      </c>
      <c r="F45" s="42">
        <v>0</v>
      </c>
      <c r="G45" s="42">
        <v>21.56</v>
      </c>
      <c r="H45" s="42">
        <v>94.2</v>
      </c>
      <c r="I45" s="42">
        <v>3.2000000000000001E-2</v>
      </c>
      <c r="J45" s="42">
        <v>0.12</v>
      </c>
      <c r="K45" s="42">
        <v>0</v>
      </c>
      <c r="L45" s="42">
        <v>8.8699999999999992</v>
      </c>
      <c r="M45" s="42">
        <v>10.89</v>
      </c>
      <c r="N45" s="42">
        <v>23.4</v>
      </c>
      <c r="O45" s="42">
        <v>0.216</v>
      </c>
    </row>
    <row r="46" spans="1:47">
      <c r="A46" s="71"/>
      <c r="B46" s="41" t="s">
        <v>18</v>
      </c>
      <c r="C46" s="107">
        <v>50</v>
      </c>
      <c r="D46" s="108"/>
      <c r="E46" s="72">
        <v>3.8</v>
      </c>
      <c r="F46" s="42">
        <v>0.45</v>
      </c>
      <c r="G46" s="42">
        <v>24.9</v>
      </c>
      <c r="H46" s="42">
        <v>113.22</v>
      </c>
      <c r="I46" s="42">
        <v>0.08</v>
      </c>
      <c r="J46" s="42">
        <v>0</v>
      </c>
      <c r="K46" s="42">
        <v>0</v>
      </c>
      <c r="L46" s="42">
        <v>13.02</v>
      </c>
      <c r="M46" s="42">
        <v>41.5</v>
      </c>
      <c r="N46" s="42">
        <v>17.53</v>
      </c>
      <c r="O46" s="42">
        <v>0.8</v>
      </c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</row>
    <row r="47" spans="1:47">
      <c r="A47" s="71"/>
      <c r="B47" s="41" t="s">
        <v>23</v>
      </c>
      <c r="C47" s="107">
        <v>50</v>
      </c>
      <c r="D47" s="108"/>
      <c r="E47" s="42">
        <v>2.75</v>
      </c>
      <c r="F47" s="42">
        <v>0.5</v>
      </c>
      <c r="G47" s="42">
        <v>17</v>
      </c>
      <c r="H47" s="42">
        <v>85</v>
      </c>
      <c r="I47" s="42">
        <v>0.09</v>
      </c>
      <c r="J47" s="42">
        <v>0</v>
      </c>
      <c r="K47" s="42">
        <v>0</v>
      </c>
      <c r="L47" s="42">
        <v>10.5</v>
      </c>
      <c r="M47" s="42">
        <v>87</v>
      </c>
      <c r="N47" s="42">
        <v>28.5</v>
      </c>
      <c r="O47" s="42">
        <v>1.8</v>
      </c>
    </row>
    <row r="48" spans="1:47">
      <c r="A48" s="71"/>
      <c r="B48" s="41" t="s">
        <v>25</v>
      </c>
      <c r="C48" s="107">
        <f>C47+C46+C45+C38+C26+C22</f>
        <v>820</v>
      </c>
      <c r="D48" s="108"/>
      <c r="E48" s="42">
        <f t="shared" ref="E48:O48" si="1">SUM(E22:E47)</f>
        <v>37.11</v>
      </c>
      <c r="F48" s="42">
        <f t="shared" si="1"/>
        <v>35.75</v>
      </c>
      <c r="G48" s="42">
        <f t="shared" si="1"/>
        <v>292.08999999999997</v>
      </c>
      <c r="H48" s="42">
        <f t="shared" si="1"/>
        <v>785.86</v>
      </c>
      <c r="I48" s="42">
        <f t="shared" si="1"/>
        <v>0.43200000000000005</v>
      </c>
      <c r="J48" s="42">
        <f t="shared" si="1"/>
        <v>25.540000000000003</v>
      </c>
      <c r="K48" s="42">
        <f t="shared" si="1"/>
        <v>15</v>
      </c>
      <c r="L48" s="42">
        <f t="shared" si="1"/>
        <v>111.14999999999999</v>
      </c>
      <c r="M48" s="42">
        <f t="shared" si="1"/>
        <v>447.25</v>
      </c>
      <c r="N48" s="42">
        <f t="shared" si="1"/>
        <v>182.26</v>
      </c>
      <c r="O48" s="42">
        <f t="shared" si="1"/>
        <v>10.156000000000001</v>
      </c>
    </row>
    <row r="49" spans="1:15">
      <c r="A49" s="71"/>
      <c r="B49" s="67" t="s">
        <v>158</v>
      </c>
      <c r="C49" s="107">
        <f>C48+C20</f>
        <v>1390</v>
      </c>
      <c r="D49" s="108"/>
      <c r="E49" s="42">
        <f t="shared" ref="E49:O49" si="2">SUM(E20+E48)</f>
        <v>67.346999999999994</v>
      </c>
      <c r="F49" s="42">
        <f t="shared" si="2"/>
        <v>70.712999999999994</v>
      </c>
      <c r="G49" s="42">
        <f t="shared" si="2"/>
        <v>653.21</v>
      </c>
      <c r="H49" s="42">
        <f t="shared" si="2"/>
        <v>1452.8400000000001</v>
      </c>
      <c r="I49" s="42">
        <f t="shared" si="2"/>
        <v>0.78400000000000003</v>
      </c>
      <c r="J49" s="42">
        <f t="shared" si="2"/>
        <v>76.122</v>
      </c>
      <c r="K49" s="42">
        <f t="shared" si="2"/>
        <v>467.91679999999997</v>
      </c>
      <c r="L49" s="42">
        <f t="shared" si="2"/>
        <v>502.78699999999998</v>
      </c>
      <c r="M49" s="42">
        <f t="shared" si="2"/>
        <v>1005.2950000000001</v>
      </c>
      <c r="N49" s="42">
        <f t="shared" si="2"/>
        <v>287.56</v>
      </c>
      <c r="O49" s="42">
        <f t="shared" si="2"/>
        <v>16.075000000000003</v>
      </c>
    </row>
    <row r="50" spans="1:15">
      <c r="A50" s="71"/>
      <c r="B50" s="125" t="s">
        <v>107</v>
      </c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08"/>
    </row>
    <row r="51" spans="1:15">
      <c r="A51" s="98" t="s">
        <v>182</v>
      </c>
      <c r="B51" s="78" t="s">
        <v>115</v>
      </c>
      <c r="C51" s="107">
        <v>200</v>
      </c>
      <c r="D51" s="108"/>
      <c r="E51" s="42">
        <v>1.36</v>
      </c>
      <c r="F51" s="42"/>
      <c r="G51" s="42">
        <v>29.02</v>
      </c>
      <c r="H51" s="42">
        <v>116.19</v>
      </c>
      <c r="I51" s="42"/>
      <c r="J51" s="42"/>
      <c r="K51" s="42"/>
      <c r="L51" s="42">
        <v>9.9</v>
      </c>
      <c r="M51" s="42">
        <v>18.48</v>
      </c>
      <c r="N51" s="42"/>
      <c r="O51" s="42">
        <v>0.03</v>
      </c>
    </row>
    <row r="52" spans="1:15">
      <c r="A52" s="101"/>
      <c r="B52" s="44" t="s">
        <v>96</v>
      </c>
      <c r="C52" s="45">
        <v>24</v>
      </c>
      <c r="D52" s="46">
        <v>24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</row>
    <row r="53" spans="1:15">
      <c r="A53" s="99"/>
      <c r="B53" s="44" t="s">
        <v>68</v>
      </c>
      <c r="C53" s="45">
        <v>10</v>
      </c>
      <c r="D53" s="46">
        <v>10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</row>
    <row r="54" spans="1:15">
      <c r="A54" s="71"/>
      <c r="B54" s="41" t="s">
        <v>109</v>
      </c>
      <c r="C54" s="107">
        <v>30</v>
      </c>
      <c r="D54" s="108"/>
      <c r="E54" s="42">
        <v>30</v>
      </c>
      <c r="F54" s="42">
        <v>2.25</v>
      </c>
      <c r="G54" s="42">
        <v>2.94</v>
      </c>
      <c r="H54" s="42">
        <v>22.32</v>
      </c>
      <c r="I54" s="42">
        <v>125.1</v>
      </c>
      <c r="J54" s="42">
        <v>0.02</v>
      </c>
      <c r="K54" s="42">
        <v>0.02</v>
      </c>
      <c r="L54" s="42"/>
      <c r="M54" s="42">
        <v>3</v>
      </c>
      <c r="N54" s="42">
        <v>8.6999999999999993</v>
      </c>
      <c r="O54" s="48">
        <v>0.63</v>
      </c>
    </row>
    <row r="55" spans="1:15">
      <c r="A55" s="71"/>
      <c r="B55" s="41" t="s">
        <v>110</v>
      </c>
      <c r="C55" s="41"/>
      <c r="D55" s="42"/>
      <c r="E55" s="42">
        <f>SUM(E51:E54)</f>
        <v>31.36</v>
      </c>
      <c r="F55" s="42">
        <f t="shared" ref="F55:O55" si="3">SUM(F51:F54)</f>
        <v>2.25</v>
      </c>
      <c r="G55" s="42">
        <f t="shared" si="3"/>
        <v>31.96</v>
      </c>
      <c r="H55" s="42">
        <f t="shared" si="3"/>
        <v>138.51</v>
      </c>
      <c r="I55" s="42">
        <f t="shared" si="3"/>
        <v>125.1</v>
      </c>
      <c r="J55" s="42">
        <f t="shared" si="3"/>
        <v>0.02</v>
      </c>
      <c r="K55" s="42">
        <f t="shared" si="3"/>
        <v>0.02</v>
      </c>
      <c r="L55" s="42">
        <f t="shared" si="3"/>
        <v>9.9</v>
      </c>
      <c r="M55" s="42">
        <f t="shared" si="3"/>
        <v>21.48</v>
      </c>
      <c r="N55" s="42">
        <f t="shared" si="3"/>
        <v>8.6999999999999993</v>
      </c>
      <c r="O55" s="42">
        <f t="shared" si="3"/>
        <v>0.66</v>
      </c>
    </row>
    <row r="56" spans="1:15">
      <c r="A56" s="71"/>
      <c r="B56" s="41" t="s">
        <v>26</v>
      </c>
      <c r="C56" s="41"/>
      <c r="D56" s="42"/>
      <c r="E56" s="42">
        <f t="shared" ref="E56:O56" si="4">SUM(E20,E48,E55)</f>
        <v>98.706999999999994</v>
      </c>
      <c r="F56" s="42">
        <f t="shared" si="4"/>
        <v>72.962999999999994</v>
      </c>
      <c r="G56" s="42">
        <f t="shared" si="4"/>
        <v>685.17000000000007</v>
      </c>
      <c r="H56" s="42">
        <f t="shared" si="4"/>
        <v>1591.3500000000001</v>
      </c>
      <c r="I56" s="42">
        <f t="shared" si="4"/>
        <v>125.884</v>
      </c>
      <c r="J56" s="42">
        <f t="shared" si="4"/>
        <v>76.141999999999996</v>
      </c>
      <c r="K56" s="42">
        <f t="shared" si="4"/>
        <v>467.93679999999995</v>
      </c>
      <c r="L56" s="42">
        <f t="shared" si="4"/>
        <v>512.68700000000001</v>
      </c>
      <c r="M56" s="42">
        <f t="shared" si="4"/>
        <v>1026.7750000000001</v>
      </c>
      <c r="N56" s="42">
        <f t="shared" si="4"/>
        <v>296.26</v>
      </c>
      <c r="O56" s="42">
        <f t="shared" si="4"/>
        <v>16.735000000000003</v>
      </c>
    </row>
    <row r="57" spans="1:1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</row>
    <row r="58" spans="1:1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</row>
    <row r="59" spans="1:1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</row>
    <row r="60" spans="1:1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</row>
    <row r="61" spans="1:1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</row>
    <row r="62" spans="1:1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</row>
  </sheetData>
  <mergeCells count="33">
    <mergeCell ref="B21:O21"/>
    <mergeCell ref="C18:D18"/>
    <mergeCell ref="C19:D19"/>
    <mergeCell ref="C20:D20"/>
    <mergeCell ref="C38:D38"/>
    <mergeCell ref="C54:D54"/>
    <mergeCell ref="B50:O50"/>
    <mergeCell ref="C48:D48"/>
    <mergeCell ref="C49:D49"/>
    <mergeCell ref="C45:D45"/>
    <mergeCell ref="A51:A53"/>
    <mergeCell ref="C22:D22"/>
    <mergeCell ref="C26:D26"/>
    <mergeCell ref="C51:D51"/>
    <mergeCell ref="A22:A25"/>
    <mergeCell ref="A26:A37"/>
    <mergeCell ref="A38:A44"/>
    <mergeCell ref="C46:D46"/>
    <mergeCell ref="C47:D47"/>
    <mergeCell ref="A4:A5"/>
    <mergeCell ref="A6:O6"/>
    <mergeCell ref="A7:A11"/>
    <mergeCell ref="A14:A17"/>
    <mergeCell ref="B4:B5"/>
    <mergeCell ref="E4:G4"/>
    <mergeCell ref="H4:H5"/>
    <mergeCell ref="I4:K4"/>
    <mergeCell ref="L4:O4"/>
    <mergeCell ref="C4:D4"/>
    <mergeCell ref="C7:D7"/>
    <mergeCell ref="A12:A13"/>
    <mergeCell ref="C12:D12"/>
    <mergeCell ref="C14:D14"/>
  </mergeCells>
  <pageMargins left="0.7" right="0.7" top="0.75" bottom="0.75" header="0.3" footer="0.3"/>
  <pageSetup paperSize="9" scale="7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6"/>
  <sheetViews>
    <sheetView topLeftCell="A21" workbookViewId="0">
      <selection activeCell="F27" sqref="F27"/>
    </sheetView>
  </sheetViews>
  <sheetFormatPr defaultRowHeight="14.4"/>
  <cols>
    <col min="1" max="1" width="15" customWidth="1"/>
    <col min="2" max="2" width="26.33203125" customWidth="1"/>
    <col min="3" max="3" width="15.33203125" customWidth="1"/>
    <col min="4" max="4" width="12.44140625" customWidth="1"/>
    <col min="5" max="5" width="12.6640625" customWidth="1"/>
    <col min="6" max="6" width="13.109375" customWidth="1"/>
    <col min="7" max="7" width="13.33203125" customWidth="1"/>
    <col min="8" max="8" width="15.6640625" customWidth="1"/>
    <col min="9" max="9" width="9.5546875" customWidth="1"/>
    <col min="10" max="10" width="8.5546875" customWidth="1"/>
    <col min="11" max="11" width="7.44140625" customWidth="1"/>
    <col min="12" max="13" width="9.44140625" customWidth="1"/>
    <col min="14" max="14" width="8.88671875" customWidth="1"/>
    <col min="15" max="15" width="9.6640625" customWidth="1"/>
    <col min="17" max="17" width="23.33203125" customWidth="1"/>
    <col min="18" max="18" width="13.33203125" customWidth="1"/>
  </cols>
  <sheetData>
    <row r="1" spans="1:18" ht="15.6">
      <c r="A1" s="52" t="s">
        <v>217</v>
      </c>
      <c r="B1" s="50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8" ht="15.6">
      <c r="A2" s="50" t="s">
        <v>203</v>
      </c>
      <c r="B2" s="50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8" ht="15.6">
      <c r="A3" s="50" t="s">
        <v>235</v>
      </c>
      <c r="B3" s="52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43"/>
    </row>
    <row r="4" spans="1:18">
      <c r="A4" s="98"/>
      <c r="B4" s="108" t="s">
        <v>0</v>
      </c>
      <c r="C4" s="107" t="s">
        <v>150</v>
      </c>
      <c r="D4" s="108"/>
      <c r="E4" s="128" t="s">
        <v>1</v>
      </c>
      <c r="F4" s="128"/>
      <c r="G4" s="128"/>
      <c r="H4" s="129" t="s">
        <v>14</v>
      </c>
      <c r="I4" s="128" t="s">
        <v>2</v>
      </c>
      <c r="J4" s="128"/>
      <c r="K4" s="128"/>
      <c r="L4" s="128" t="s">
        <v>3</v>
      </c>
      <c r="M4" s="128"/>
      <c r="N4" s="128"/>
      <c r="O4" s="128"/>
      <c r="P4" s="43"/>
    </row>
    <row r="5" spans="1:18" ht="18">
      <c r="A5" s="99"/>
      <c r="B5" s="108"/>
      <c r="C5" s="49" t="s">
        <v>152</v>
      </c>
      <c r="D5" s="66" t="s">
        <v>151</v>
      </c>
      <c r="E5" s="67" t="s">
        <v>4</v>
      </c>
      <c r="F5" s="67" t="s">
        <v>5</v>
      </c>
      <c r="G5" s="67" t="s">
        <v>6</v>
      </c>
      <c r="H5" s="130"/>
      <c r="I5" s="42" t="s">
        <v>7</v>
      </c>
      <c r="J5" s="42" t="s">
        <v>8</v>
      </c>
      <c r="K5" s="42" t="s">
        <v>9</v>
      </c>
      <c r="L5" s="42" t="s">
        <v>10</v>
      </c>
      <c r="M5" s="42" t="s">
        <v>11</v>
      </c>
      <c r="N5" s="42" t="s">
        <v>12</v>
      </c>
      <c r="O5" s="42" t="s">
        <v>13</v>
      </c>
      <c r="P5" s="43"/>
      <c r="Q5" s="17"/>
      <c r="R5" s="17"/>
    </row>
    <row r="6" spans="1:18" ht="18">
      <c r="A6" s="107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43"/>
      <c r="Q6" s="17"/>
      <c r="R6" s="17"/>
    </row>
    <row r="7" spans="1:18" ht="18">
      <c r="A7" s="98" t="s">
        <v>175</v>
      </c>
      <c r="B7" s="41" t="s">
        <v>47</v>
      </c>
      <c r="C7" s="107">
        <v>200</v>
      </c>
      <c r="D7" s="108"/>
      <c r="E7" s="42">
        <v>27.8</v>
      </c>
      <c r="F7" s="42">
        <v>19.2</v>
      </c>
      <c r="G7" s="42">
        <v>62.16</v>
      </c>
      <c r="H7" s="42">
        <v>676</v>
      </c>
      <c r="I7" s="42">
        <v>0.09</v>
      </c>
      <c r="J7" s="42">
        <v>0.48</v>
      </c>
      <c r="K7" s="42">
        <v>134.55000000000001</v>
      </c>
      <c r="L7" s="42">
        <v>130</v>
      </c>
      <c r="M7" s="42">
        <v>371.96</v>
      </c>
      <c r="N7" s="42">
        <v>45.53</v>
      </c>
      <c r="O7" s="42">
        <v>1.24</v>
      </c>
      <c r="P7" s="43"/>
      <c r="Q7" s="17"/>
      <c r="R7" s="17"/>
    </row>
    <row r="8" spans="1:18" ht="18">
      <c r="A8" s="101"/>
      <c r="B8" s="44" t="s">
        <v>67</v>
      </c>
      <c r="C8" s="45">
        <v>151</v>
      </c>
      <c r="D8" s="46">
        <v>151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3"/>
      <c r="Q8" s="17"/>
      <c r="R8" s="17"/>
    </row>
    <row r="9" spans="1:18" ht="18">
      <c r="A9" s="101"/>
      <c r="B9" s="44" t="s">
        <v>91</v>
      </c>
      <c r="C9" s="45">
        <v>15</v>
      </c>
      <c r="D9" s="46">
        <v>15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3"/>
      <c r="Q9" s="17"/>
      <c r="R9" s="17"/>
    </row>
    <row r="10" spans="1:18" ht="18">
      <c r="A10" s="101"/>
      <c r="B10" s="44" t="s">
        <v>92</v>
      </c>
      <c r="C10" s="45">
        <v>15</v>
      </c>
      <c r="D10" s="46">
        <v>15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3"/>
      <c r="Q10" s="17"/>
      <c r="R10" s="17"/>
    </row>
    <row r="11" spans="1:18" ht="18">
      <c r="A11" s="101"/>
      <c r="B11" s="44" t="s">
        <v>93</v>
      </c>
      <c r="C11" s="45">
        <v>4</v>
      </c>
      <c r="D11" s="70" t="s">
        <v>154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3"/>
      <c r="Q11" s="17"/>
      <c r="R11" s="17"/>
    </row>
    <row r="12" spans="1:18" ht="18">
      <c r="A12" s="101"/>
      <c r="B12" s="44" t="s">
        <v>53</v>
      </c>
      <c r="C12" s="45">
        <v>5</v>
      </c>
      <c r="D12" s="46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3"/>
      <c r="Q12" s="17"/>
      <c r="R12" s="17"/>
    </row>
    <row r="13" spans="1:18" ht="18">
      <c r="A13" s="101"/>
      <c r="B13" s="44" t="s">
        <v>70</v>
      </c>
      <c r="C13" s="45">
        <v>5</v>
      </c>
      <c r="D13" s="46">
        <v>5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3"/>
      <c r="Q13" s="17"/>
      <c r="R13" s="17"/>
    </row>
    <row r="14" spans="1:18" ht="18">
      <c r="A14" s="99"/>
      <c r="B14" s="44" t="s">
        <v>94</v>
      </c>
      <c r="C14" s="45">
        <v>5</v>
      </c>
      <c r="D14" s="46">
        <v>5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3"/>
      <c r="Q14" s="17"/>
      <c r="R14" s="17"/>
    </row>
    <row r="15" spans="1:18" ht="18">
      <c r="A15" s="98"/>
      <c r="B15" s="41" t="s">
        <v>30</v>
      </c>
      <c r="C15" s="107" t="s">
        <v>31</v>
      </c>
      <c r="D15" s="108"/>
      <c r="E15" s="42">
        <v>0.434</v>
      </c>
      <c r="F15" s="42">
        <v>0</v>
      </c>
      <c r="G15" s="42">
        <v>12.725</v>
      </c>
      <c r="H15" s="42">
        <v>46.033000000000001</v>
      </c>
      <c r="I15" s="42">
        <v>0.02</v>
      </c>
      <c r="J15" s="42">
        <v>0.08</v>
      </c>
      <c r="K15" s="42">
        <v>0</v>
      </c>
      <c r="L15" s="42">
        <v>3.0939999999999999</v>
      </c>
      <c r="M15" s="42">
        <v>2.7949999999999999</v>
      </c>
      <c r="N15" s="42">
        <v>0.55000000000000004</v>
      </c>
      <c r="O15" s="42">
        <v>2E-3</v>
      </c>
      <c r="P15" s="43"/>
      <c r="Q15" s="17"/>
      <c r="R15" s="17"/>
    </row>
    <row r="16" spans="1:18" ht="18">
      <c r="A16" s="101"/>
      <c r="B16" s="44" t="s">
        <v>72</v>
      </c>
      <c r="C16" s="45">
        <v>2</v>
      </c>
      <c r="D16" s="46">
        <v>2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3"/>
      <c r="Q16" s="17"/>
      <c r="R16" s="17"/>
    </row>
    <row r="17" spans="1:18" ht="18">
      <c r="A17" s="101"/>
      <c r="B17" s="44" t="s">
        <v>68</v>
      </c>
      <c r="C17" s="45">
        <v>15</v>
      </c>
      <c r="D17" s="46">
        <v>15</v>
      </c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3"/>
      <c r="Q17" s="17"/>
      <c r="R17" s="17"/>
    </row>
    <row r="18" spans="1:18" ht="18">
      <c r="A18" s="99"/>
      <c r="B18" s="44" t="s">
        <v>73</v>
      </c>
      <c r="C18" s="45">
        <v>7</v>
      </c>
      <c r="D18" s="46">
        <v>7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3"/>
      <c r="Q18" s="17"/>
      <c r="R18" s="17"/>
    </row>
    <row r="19" spans="1:18" ht="18">
      <c r="A19" s="71"/>
      <c r="B19" s="41" t="s">
        <v>18</v>
      </c>
      <c r="C19" s="107">
        <v>50</v>
      </c>
      <c r="D19" s="108"/>
      <c r="E19" s="72">
        <v>3.8</v>
      </c>
      <c r="F19" s="42">
        <v>0.45</v>
      </c>
      <c r="G19" s="42">
        <v>24.9</v>
      </c>
      <c r="H19" s="42">
        <v>113.22</v>
      </c>
      <c r="I19" s="42">
        <v>0.08</v>
      </c>
      <c r="J19" s="42">
        <v>0</v>
      </c>
      <c r="K19" s="42">
        <v>0</v>
      </c>
      <c r="L19" s="42">
        <v>13.02</v>
      </c>
      <c r="M19" s="42">
        <v>41.5</v>
      </c>
      <c r="N19" s="42">
        <v>17.53</v>
      </c>
      <c r="O19" s="42">
        <v>0.8</v>
      </c>
      <c r="P19" s="43"/>
      <c r="Q19" s="17"/>
      <c r="R19" s="17"/>
    </row>
    <row r="20" spans="1:18" ht="18">
      <c r="A20" s="71" t="s">
        <v>162</v>
      </c>
      <c r="B20" s="57" t="s">
        <v>114</v>
      </c>
      <c r="C20" s="88">
        <v>40</v>
      </c>
      <c r="D20" s="85"/>
      <c r="E20" s="62">
        <v>6.1</v>
      </c>
      <c r="F20" s="53">
        <v>5.52</v>
      </c>
      <c r="G20" s="53">
        <v>0.34</v>
      </c>
      <c r="H20" s="53">
        <v>75.36</v>
      </c>
      <c r="I20" s="53">
        <v>0.03</v>
      </c>
      <c r="J20" s="53">
        <v>0</v>
      </c>
      <c r="K20" s="53">
        <v>120</v>
      </c>
      <c r="L20" s="53">
        <v>41</v>
      </c>
      <c r="M20" s="53">
        <v>95.16</v>
      </c>
      <c r="N20" s="53">
        <v>6.64</v>
      </c>
      <c r="O20" s="53">
        <v>1.32</v>
      </c>
      <c r="P20" s="43"/>
      <c r="Q20" s="17"/>
      <c r="R20" s="17"/>
    </row>
    <row r="21" spans="1:18" ht="18">
      <c r="A21" s="71"/>
      <c r="B21" s="41" t="s">
        <v>106</v>
      </c>
      <c r="C21" s="107">
        <v>100</v>
      </c>
      <c r="D21" s="108"/>
      <c r="E21" s="72">
        <v>0.4</v>
      </c>
      <c r="F21" s="42">
        <v>0.4</v>
      </c>
      <c r="G21" s="42">
        <v>9.8000000000000007</v>
      </c>
      <c r="H21" s="42">
        <v>47</v>
      </c>
      <c r="I21" s="42">
        <v>0.03</v>
      </c>
      <c r="J21" s="42">
        <v>10</v>
      </c>
      <c r="K21" s="42"/>
      <c r="L21" s="42">
        <v>13.05</v>
      </c>
      <c r="M21" s="42">
        <v>11</v>
      </c>
      <c r="N21" s="42">
        <v>9</v>
      </c>
      <c r="O21" s="42">
        <v>2.2000000000000002</v>
      </c>
      <c r="P21" s="43"/>
      <c r="Q21" s="17"/>
      <c r="R21" s="17"/>
    </row>
    <row r="22" spans="1:18" ht="18">
      <c r="A22" s="71"/>
      <c r="B22" s="41" t="s">
        <v>19</v>
      </c>
      <c r="C22" s="107">
        <v>612</v>
      </c>
      <c r="D22" s="108"/>
      <c r="E22" s="42">
        <f>SUM(E7:E20)</f>
        <v>38.134</v>
      </c>
      <c r="F22" s="42">
        <f>SUM(F7:F20)</f>
        <v>25.169999999999998</v>
      </c>
      <c r="G22" s="42">
        <f>SUM(G7:G20)</f>
        <v>100.125</v>
      </c>
      <c r="H22" s="42">
        <f>SUM(H7:H21)</f>
        <v>957.61300000000006</v>
      </c>
      <c r="I22" s="42">
        <f t="shared" ref="I22:O22" si="0">SUM(I7:I20)</f>
        <v>0.22</v>
      </c>
      <c r="J22" s="42">
        <f t="shared" si="0"/>
        <v>0.55999999999999994</v>
      </c>
      <c r="K22" s="42">
        <f t="shared" si="0"/>
        <v>254.55</v>
      </c>
      <c r="L22" s="42">
        <f t="shared" si="0"/>
        <v>187.114</v>
      </c>
      <c r="M22" s="42">
        <f t="shared" si="0"/>
        <v>511.41499999999996</v>
      </c>
      <c r="N22" s="42">
        <f t="shared" si="0"/>
        <v>70.25</v>
      </c>
      <c r="O22" s="42">
        <f t="shared" si="0"/>
        <v>3.3620000000000001</v>
      </c>
      <c r="P22" s="43"/>
      <c r="Q22" s="17"/>
      <c r="R22" s="17"/>
    </row>
    <row r="23" spans="1:18" ht="18">
      <c r="A23" s="107" t="s">
        <v>20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08"/>
      <c r="P23" s="43"/>
      <c r="Q23" s="17"/>
      <c r="R23" s="17"/>
    </row>
    <row r="24" spans="1:18" ht="18">
      <c r="A24" s="98" t="s">
        <v>176</v>
      </c>
      <c r="B24" s="41" t="s">
        <v>232</v>
      </c>
      <c r="C24" s="107">
        <v>100</v>
      </c>
      <c r="D24" s="108"/>
      <c r="E24" s="42">
        <v>2.82</v>
      </c>
      <c r="F24" s="42">
        <v>5.71</v>
      </c>
      <c r="G24" s="42">
        <v>10.130000000000001</v>
      </c>
      <c r="H24" s="42">
        <v>104.36</v>
      </c>
      <c r="I24" s="42">
        <v>0.04</v>
      </c>
      <c r="J24" s="42">
        <v>6.15</v>
      </c>
      <c r="K24" s="42">
        <v>0</v>
      </c>
      <c r="L24" s="42">
        <v>13.92</v>
      </c>
      <c r="M24" s="42">
        <v>26.98</v>
      </c>
      <c r="N24" s="42">
        <v>12.45</v>
      </c>
      <c r="O24" s="42">
        <v>0.51</v>
      </c>
      <c r="P24" s="43"/>
      <c r="Q24" s="17"/>
      <c r="R24" s="17"/>
    </row>
    <row r="25" spans="1:18" ht="18">
      <c r="A25" s="101"/>
      <c r="B25" s="44" t="s">
        <v>84</v>
      </c>
      <c r="C25" s="45">
        <v>65</v>
      </c>
      <c r="D25" s="46">
        <v>59.2</v>
      </c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3"/>
      <c r="Q25" s="17"/>
      <c r="R25" s="17"/>
    </row>
    <row r="26" spans="1:18" ht="18">
      <c r="A26" s="101"/>
      <c r="B26" s="44" t="s">
        <v>139</v>
      </c>
      <c r="C26" s="45">
        <v>40</v>
      </c>
      <c r="D26" s="46">
        <v>35.5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3"/>
      <c r="Q26" s="19"/>
      <c r="R26" s="14"/>
    </row>
    <row r="27" spans="1:18" ht="18">
      <c r="A27" s="101"/>
      <c r="B27" s="44" t="s">
        <v>117</v>
      </c>
      <c r="C27" s="45">
        <v>0.3</v>
      </c>
      <c r="D27" s="46">
        <v>0.3</v>
      </c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3"/>
      <c r="Q27" s="19"/>
      <c r="R27" s="14"/>
    </row>
    <row r="28" spans="1:18" ht="18">
      <c r="A28" s="99"/>
      <c r="B28" s="44" t="s">
        <v>75</v>
      </c>
      <c r="C28" s="45">
        <v>5</v>
      </c>
      <c r="D28" s="46">
        <v>5</v>
      </c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3"/>
      <c r="Q28" s="19"/>
      <c r="R28" s="19"/>
    </row>
    <row r="29" spans="1:18" ht="18">
      <c r="A29" s="98" t="s">
        <v>177</v>
      </c>
      <c r="B29" s="41" t="s">
        <v>41</v>
      </c>
      <c r="C29" s="107">
        <v>250</v>
      </c>
      <c r="D29" s="108"/>
      <c r="E29" s="42">
        <v>2.63</v>
      </c>
      <c r="F29" s="42">
        <v>7.48</v>
      </c>
      <c r="G29" s="42">
        <v>11.69</v>
      </c>
      <c r="H29" s="42">
        <v>183.96</v>
      </c>
      <c r="I29" s="42">
        <v>0.14000000000000001</v>
      </c>
      <c r="J29" s="42">
        <v>8.5</v>
      </c>
      <c r="K29" s="42">
        <v>0</v>
      </c>
      <c r="L29" s="42">
        <v>32.14</v>
      </c>
      <c r="M29" s="42">
        <v>86.84</v>
      </c>
      <c r="N29" s="42">
        <v>53.78</v>
      </c>
      <c r="O29" s="42">
        <v>0.09</v>
      </c>
      <c r="P29" s="43"/>
      <c r="Q29" s="19"/>
      <c r="R29" s="19"/>
    </row>
    <row r="30" spans="1:18" ht="18">
      <c r="A30" s="101"/>
      <c r="B30" s="44" t="s">
        <v>74</v>
      </c>
      <c r="C30" s="45">
        <v>75</v>
      </c>
      <c r="D30" s="46">
        <v>72</v>
      </c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3"/>
      <c r="Q30" s="19"/>
      <c r="R30" s="19"/>
    </row>
    <row r="31" spans="1:18" ht="18">
      <c r="A31" s="101"/>
      <c r="B31" s="44" t="s">
        <v>58</v>
      </c>
      <c r="C31" s="45">
        <v>90</v>
      </c>
      <c r="D31" s="46">
        <v>86.7</v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3"/>
      <c r="Q31" s="19"/>
      <c r="R31" s="19"/>
    </row>
    <row r="32" spans="1:18" ht="18">
      <c r="A32" s="101"/>
      <c r="B32" s="44" t="s">
        <v>59</v>
      </c>
      <c r="C32" s="45">
        <v>15</v>
      </c>
      <c r="D32" s="46">
        <v>13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3"/>
      <c r="Q32" s="19"/>
      <c r="R32" s="19"/>
    </row>
    <row r="33" spans="1:16">
      <c r="A33" s="101"/>
      <c r="B33" s="44" t="s">
        <v>60</v>
      </c>
      <c r="C33" s="45">
        <v>15</v>
      </c>
      <c r="D33" s="46">
        <v>13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3"/>
    </row>
    <row r="34" spans="1:16">
      <c r="A34" s="101"/>
      <c r="B34" s="44" t="s">
        <v>88</v>
      </c>
      <c r="C34" s="45">
        <v>18</v>
      </c>
      <c r="D34" s="46">
        <v>18</v>
      </c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3"/>
    </row>
    <row r="35" spans="1:16">
      <c r="A35" s="101"/>
      <c r="B35" s="44" t="s">
        <v>117</v>
      </c>
      <c r="C35" s="45">
        <v>0.3</v>
      </c>
      <c r="D35" s="46">
        <v>0.3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3"/>
    </row>
    <row r="36" spans="1:16">
      <c r="A36" s="101"/>
      <c r="B36" s="44" t="s">
        <v>86</v>
      </c>
      <c r="C36" s="45">
        <v>47</v>
      </c>
      <c r="D36" s="46">
        <v>42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3"/>
    </row>
    <row r="37" spans="1:16">
      <c r="A37" s="99"/>
      <c r="B37" s="44" t="s">
        <v>75</v>
      </c>
      <c r="C37" s="45">
        <v>5</v>
      </c>
      <c r="D37" s="46">
        <v>5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3"/>
    </row>
    <row r="38" spans="1:16">
      <c r="A38" s="98" t="s">
        <v>178</v>
      </c>
      <c r="B38" s="41" t="s">
        <v>42</v>
      </c>
      <c r="C38" s="107">
        <v>100</v>
      </c>
      <c r="D38" s="108"/>
      <c r="E38" s="42">
        <v>14.59</v>
      </c>
      <c r="F38" s="42">
        <v>12.999000000000001</v>
      </c>
      <c r="G38" s="42">
        <v>11.949</v>
      </c>
      <c r="H38" s="42">
        <v>220.08699999999999</v>
      </c>
      <c r="I38" s="42">
        <v>8.2000000000000003E-2</v>
      </c>
      <c r="J38" s="42">
        <v>0.64600000000000002</v>
      </c>
      <c r="K38" s="42">
        <v>6.0999999999999999E-2</v>
      </c>
      <c r="L38" s="42">
        <v>123.25700000000001</v>
      </c>
      <c r="M38" s="42">
        <v>263.30900000000003</v>
      </c>
      <c r="N38" s="42">
        <v>19.75</v>
      </c>
      <c r="O38" s="42">
        <v>0.95499999999999996</v>
      </c>
      <c r="P38" s="43"/>
    </row>
    <row r="39" spans="1:16">
      <c r="A39" s="101"/>
      <c r="B39" s="44" t="s">
        <v>89</v>
      </c>
      <c r="C39" s="45">
        <v>35.26</v>
      </c>
      <c r="D39" s="46">
        <v>15.26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3"/>
    </row>
    <row r="40" spans="1:16">
      <c r="A40" s="101"/>
      <c r="B40" s="44" t="s">
        <v>101</v>
      </c>
      <c r="C40" s="45">
        <v>11</v>
      </c>
      <c r="D40" s="46">
        <v>11</v>
      </c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3"/>
    </row>
    <row r="41" spans="1:16">
      <c r="A41" s="101"/>
      <c r="B41" s="44" t="s">
        <v>64</v>
      </c>
      <c r="C41" s="45">
        <v>10</v>
      </c>
      <c r="D41" s="46">
        <v>10</v>
      </c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3"/>
    </row>
    <row r="42" spans="1:16">
      <c r="A42" s="101"/>
      <c r="B42" s="44" t="s">
        <v>65</v>
      </c>
      <c r="C42" s="45">
        <v>6.44</v>
      </c>
      <c r="D42" s="46">
        <v>6.44</v>
      </c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3"/>
    </row>
    <row r="43" spans="1:16">
      <c r="A43" s="101"/>
      <c r="B43" s="44" t="s">
        <v>53</v>
      </c>
      <c r="C43" s="45">
        <v>5</v>
      </c>
      <c r="D43" s="46">
        <v>5</v>
      </c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3"/>
    </row>
    <row r="44" spans="1:16">
      <c r="A44" s="101"/>
      <c r="B44" s="44" t="s">
        <v>81</v>
      </c>
      <c r="C44" s="45">
        <v>4</v>
      </c>
      <c r="D44" s="46">
        <v>4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3"/>
    </row>
    <row r="45" spans="1:16">
      <c r="A45" s="101"/>
      <c r="B45" s="44" t="s">
        <v>80</v>
      </c>
      <c r="C45" s="45">
        <v>12</v>
      </c>
      <c r="D45" s="46">
        <v>12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3"/>
    </row>
    <row r="46" spans="1:16">
      <c r="A46" s="101"/>
      <c r="B46" s="44" t="s">
        <v>59</v>
      </c>
      <c r="C46" s="45">
        <v>15</v>
      </c>
      <c r="D46" s="46">
        <v>13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3"/>
    </row>
    <row r="47" spans="1:16">
      <c r="A47" s="101"/>
      <c r="B47" s="44" t="s">
        <v>60</v>
      </c>
      <c r="C47" s="45">
        <v>15</v>
      </c>
      <c r="D47" s="46">
        <v>13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3"/>
    </row>
    <row r="48" spans="1:16">
      <c r="A48" s="101"/>
      <c r="B48" s="44" t="s">
        <v>117</v>
      </c>
      <c r="C48" s="45">
        <v>0.3</v>
      </c>
      <c r="D48" s="46">
        <v>0.3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3"/>
    </row>
    <row r="49" spans="1:16">
      <c r="A49" s="99"/>
      <c r="B49" s="44" t="s">
        <v>68</v>
      </c>
      <c r="C49" s="45">
        <v>6</v>
      </c>
      <c r="D49" s="46">
        <v>6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3"/>
    </row>
    <row r="50" spans="1:16">
      <c r="A50" s="98" t="s">
        <v>170</v>
      </c>
      <c r="B50" s="41" t="s">
        <v>33</v>
      </c>
      <c r="C50" s="107">
        <v>200</v>
      </c>
      <c r="D50" s="108"/>
      <c r="E50" s="42">
        <v>6.08</v>
      </c>
      <c r="F50" s="42">
        <v>6.4</v>
      </c>
      <c r="G50" s="42">
        <v>31.48</v>
      </c>
      <c r="H50" s="42">
        <v>154.37</v>
      </c>
      <c r="I50" s="42">
        <v>0.18</v>
      </c>
      <c r="J50" s="42">
        <v>24.22</v>
      </c>
      <c r="K50" s="42">
        <v>34</v>
      </c>
      <c r="L50" s="42">
        <v>49.3</v>
      </c>
      <c r="M50" s="42">
        <v>115.46</v>
      </c>
      <c r="N50" s="42">
        <v>37</v>
      </c>
      <c r="O50" s="42">
        <v>1.34</v>
      </c>
      <c r="P50" s="43"/>
    </row>
    <row r="51" spans="1:16">
      <c r="A51" s="101"/>
      <c r="B51" s="44" t="s">
        <v>58</v>
      </c>
      <c r="C51" s="45">
        <v>180</v>
      </c>
      <c r="D51" s="46">
        <v>160.30000000000001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3"/>
    </row>
    <row r="52" spans="1:16">
      <c r="A52" s="101"/>
      <c r="B52" s="44" t="s">
        <v>77</v>
      </c>
      <c r="C52" s="45">
        <v>34.4</v>
      </c>
      <c r="D52" s="46">
        <v>34.4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3"/>
    </row>
    <row r="53" spans="1:16">
      <c r="A53" s="101"/>
      <c r="B53" s="44" t="s">
        <v>53</v>
      </c>
      <c r="C53" s="45">
        <v>5</v>
      </c>
      <c r="D53" s="46">
        <v>5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3"/>
    </row>
    <row r="54" spans="1:16">
      <c r="A54" s="99"/>
      <c r="B54" s="44" t="s">
        <v>117</v>
      </c>
      <c r="C54" s="45">
        <v>0.3</v>
      </c>
      <c r="D54" s="46">
        <v>0.3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3"/>
    </row>
    <row r="55" spans="1:16">
      <c r="A55" s="98" t="s">
        <v>165</v>
      </c>
      <c r="B55" s="41" t="s">
        <v>121</v>
      </c>
      <c r="C55" s="107">
        <v>200</v>
      </c>
      <c r="D55" s="108"/>
      <c r="E55" s="42">
        <v>0.04</v>
      </c>
      <c r="F55" s="42">
        <v>0</v>
      </c>
      <c r="G55" s="42">
        <v>27.26</v>
      </c>
      <c r="H55" s="42">
        <v>100</v>
      </c>
      <c r="I55" s="42">
        <v>0.01</v>
      </c>
      <c r="J55" s="42">
        <v>0.16800000000000001</v>
      </c>
      <c r="K55" s="42">
        <v>0</v>
      </c>
      <c r="L55" s="42">
        <v>6.4</v>
      </c>
      <c r="M55" s="42">
        <v>3.6</v>
      </c>
      <c r="N55" s="42">
        <v>0</v>
      </c>
      <c r="O55" s="42">
        <v>0.18</v>
      </c>
      <c r="P55" s="43"/>
    </row>
    <row r="56" spans="1:16">
      <c r="A56" s="101"/>
      <c r="B56" s="44" t="s">
        <v>66</v>
      </c>
      <c r="C56" s="44">
        <v>20</v>
      </c>
      <c r="D56" s="46">
        <v>20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3"/>
    </row>
    <row r="57" spans="1:16">
      <c r="A57" s="99"/>
      <c r="B57" s="44" t="s">
        <v>68</v>
      </c>
      <c r="C57" s="44">
        <v>20</v>
      </c>
      <c r="D57" s="46">
        <v>20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3"/>
    </row>
    <row r="58" spans="1:16">
      <c r="A58" s="71"/>
      <c r="B58" s="41" t="s">
        <v>18</v>
      </c>
      <c r="C58" s="107">
        <v>50</v>
      </c>
      <c r="D58" s="108"/>
      <c r="E58" s="72">
        <v>3.8</v>
      </c>
      <c r="F58" s="42">
        <v>0.45</v>
      </c>
      <c r="G58" s="42">
        <v>24.9</v>
      </c>
      <c r="H58" s="42">
        <v>113.22</v>
      </c>
      <c r="I58" s="42">
        <v>0.08</v>
      </c>
      <c r="J58" s="42">
        <v>0</v>
      </c>
      <c r="K58" s="42">
        <v>0</v>
      </c>
      <c r="L58" s="42">
        <v>13.02</v>
      </c>
      <c r="M58" s="42">
        <v>41.5</v>
      </c>
      <c r="N58" s="42">
        <v>17.53</v>
      </c>
      <c r="O58" s="42">
        <v>0.8</v>
      </c>
      <c r="P58" s="43"/>
    </row>
    <row r="59" spans="1:16">
      <c r="A59" s="71"/>
      <c r="B59" s="41" t="s">
        <v>23</v>
      </c>
      <c r="C59" s="107">
        <v>50</v>
      </c>
      <c r="D59" s="108"/>
      <c r="E59" s="42">
        <v>2.75</v>
      </c>
      <c r="F59" s="42">
        <v>0.5</v>
      </c>
      <c r="G59" s="42">
        <v>17</v>
      </c>
      <c r="H59" s="42">
        <v>86</v>
      </c>
      <c r="I59" s="42">
        <v>0.09</v>
      </c>
      <c r="J59" s="42">
        <v>0</v>
      </c>
      <c r="K59" s="42">
        <v>0</v>
      </c>
      <c r="L59" s="42">
        <v>10.5</v>
      </c>
      <c r="M59" s="42">
        <v>87</v>
      </c>
      <c r="N59" s="42">
        <v>28.5</v>
      </c>
      <c r="O59" s="42">
        <v>1.8</v>
      </c>
      <c r="P59" s="43"/>
    </row>
    <row r="60" spans="1:16">
      <c r="A60" s="71"/>
      <c r="B60" s="41" t="s">
        <v>25</v>
      </c>
      <c r="C60" s="107">
        <f>C59+C58+C55+C50+C38+C29+C24</f>
        <v>950</v>
      </c>
      <c r="D60" s="108"/>
      <c r="E60" s="42">
        <f>SUM(E24:E59)</f>
        <v>32.709999999999994</v>
      </c>
      <c r="F60" s="42">
        <f t="shared" ref="F60:O60" si="1">SUM(F24:F59)</f>
        <v>33.539000000000001</v>
      </c>
      <c r="G60" s="42">
        <f t="shared" si="1"/>
        <v>134.40899999999999</v>
      </c>
      <c r="H60" s="42">
        <f>SUM(H24:H59)</f>
        <v>961.99700000000007</v>
      </c>
      <c r="I60" s="42">
        <f t="shared" si="1"/>
        <v>0.622</v>
      </c>
      <c r="J60" s="42">
        <f t="shared" si="1"/>
        <v>39.683999999999997</v>
      </c>
      <c r="K60" s="42">
        <f t="shared" si="1"/>
        <v>34.061</v>
      </c>
      <c r="L60" s="42">
        <f t="shared" si="1"/>
        <v>248.53700000000003</v>
      </c>
      <c r="M60" s="42">
        <f t="shared" si="1"/>
        <v>624.68900000000008</v>
      </c>
      <c r="N60" s="42">
        <f t="shared" si="1"/>
        <v>169.01</v>
      </c>
      <c r="O60" s="42">
        <f t="shared" si="1"/>
        <v>5.6749999999999998</v>
      </c>
      <c r="P60" s="43"/>
    </row>
    <row r="61" spans="1:16">
      <c r="A61" s="71"/>
      <c r="B61" s="67" t="s">
        <v>158</v>
      </c>
      <c r="C61" s="107">
        <f>C60+C22</f>
        <v>1562</v>
      </c>
      <c r="D61" s="108"/>
      <c r="E61" s="42">
        <f t="shared" ref="E61:O61" si="2">SUM(E22+E60)</f>
        <v>70.843999999999994</v>
      </c>
      <c r="F61" s="42">
        <f t="shared" si="2"/>
        <v>58.709000000000003</v>
      </c>
      <c r="G61" s="42">
        <f t="shared" si="2"/>
        <v>234.53399999999999</v>
      </c>
      <c r="H61" s="42">
        <f t="shared" si="2"/>
        <v>1919.6100000000001</v>
      </c>
      <c r="I61" s="42">
        <f t="shared" si="2"/>
        <v>0.84199999999999997</v>
      </c>
      <c r="J61" s="42">
        <f t="shared" si="2"/>
        <v>40.244</v>
      </c>
      <c r="K61" s="42">
        <f t="shared" si="2"/>
        <v>288.61099999999999</v>
      </c>
      <c r="L61" s="42">
        <f t="shared" si="2"/>
        <v>435.65100000000007</v>
      </c>
      <c r="M61" s="42">
        <f t="shared" si="2"/>
        <v>1136.104</v>
      </c>
      <c r="N61" s="42">
        <f t="shared" si="2"/>
        <v>239.26</v>
      </c>
      <c r="O61" s="42">
        <f t="shared" si="2"/>
        <v>9.036999999999999</v>
      </c>
      <c r="P61" s="43"/>
    </row>
    <row r="62" spans="1:16">
      <c r="A62" s="71"/>
      <c r="B62" s="125" t="s">
        <v>107</v>
      </c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08"/>
      <c r="P62" s="43"/>
    </row>
    <row r="63" spans="1:16">
      <c r="A63" s="71"/>
      <c r="B63" s="41" t="s">
        <v>108</v>
      </c>
      <c r="C63" s="107">
        <v>200</v>
      </c>
      <c r="D63" s="108"/>
      <c r="E63" s="42">
        <v>1</v>
      </c>
      <c r="F63" s="42">
        <v>0.01</v>
      </c>
      <c r="G63" s="42">
        <v>29.7</v>
      </c>
      <c r="H63" s="42">
        <v>128</v>
      </c>
      <c r="I63" s="42">
        <v>0.6</v>
      </c>
      <c r="J63" s="42">
        <v>0.06</v>
      </c>
      <c r="K63" s="42">
        <v>46</v>
      </c>
      <c r="L63" s="42"/>
      <c r="M63" s="42">
        <v>23</v>
      </c>
      <c r="N63" s="42">
        <v>23</v>
      </c>
      <c r="O63" s="42">
        <v>0.5</v>
      </c>
      <c r="P63" s="43"/>
    </row>
    <row r="64" spans="1:16">
      <c r="A64" s="71"/>
      <c r="B64" s="41" t="s">
        <v>112</v>
      </c>
      <c r="C64" s="107">
        <v>25</v>
      </c>
      <c r="D64" s="108"/>
      <c r="E64" s="42">
        <v>0.98</v>
      </c>
      <c r="F64" s="42">
        <v>7.65</v>
      </c>
      <c r="G64" s="42">
        <v>15.63</v>
      </c>
      <c r="H64" s="42">
        <v>135.25</v>
      </c>
      <c r="I64" s="42"/>
      <c r="J64" s="42"/>
      <c r="K64" s="42"/>
      <c r="L64" s="42"/>
      <c r="M64" s="42"/>
      <c r="N64" s="42"/>
      <c r="O64" s="42"/>
      <c r="P64" s="43"/>
    </row>
    <row r="65" spans="1:16">
      <c r="A65" s="71"/>
      <c r="B65" s="41" t="s">
        <v>110</v>
      </c>
      <c r="C65" s="131"/>
      <c r="D65" s="126"/>
      <c r="E65" s="42">
        <f>SUM(E63:E64)</f>
        <v>1.98</v>
      </c>
      <c r="F65" s="42">
        <f t="shared" ref="F65:O65" si="3">SUM(F63:F64)</f>
        <v>7.66</v>
      </c>
      <c r="G65" s="42">
        <f t="shared" si="3"/>
        <v>45.33</v>
      </c>
      <c r="H65" s="42">
        <f t="shared" si="3"/>
        <v>263.25</v>
      </c>
      <c r="I65" s="42">
        <f t="shared" si="3"/>
        <v>0.6</v>
      </c>
      <c r="J65" s="42">
        <f t="shared" si="3"/>
        <v>0.06</v>
      </c>
      <c r="K65" s="42">
        <f t="shared" si="3"/>
        <v>46</v>
      </c>
      <c r="L65" s="42">
        <f t="shared" si="3"/>
        <v>0</v>
      </c>
      <c r="M65" s="42">
        <f t="shared" si="3"/>
        <v>23</v>
      </c>
      <c r="N65" s="42">
        <f t="shared" si="3"/>
        <v>23</v>
      </c>
      <c r="O65" s="42">
        <f t="shared" si="3"/>
        <v>0.5</v>
      </c>
      <c r="P65" s="43"/>
    </row>
    <row r="66" spans="1:16">
      <c r="A66" s="71"/>
      <c r="B66" s="41" t="s">
        <v>26</v>
      </c>
      <c r="C66" s="132"/>
      <c r="D66" s="127"/>
      <c r="E66" s="42">
        <f t="shared" ref="E66:O66" si="4">SUM(E22,E60,E65)</f>
        <v>72.823999999999998</v>
      </c>
      <c r="F66" s="42">
        <f t="shared" si="4"/>
        <v>66.369</v>
      </c>
      <c r="G66" s="42">
        <f t="shared" si="4"/>
        <v>279.86399999999998</v>
      </c>
      <c r="H66" s="42">
        <f t="shared" si="4"/>
        <v>2182.86</v>
      </c>
      <c r="I66" s="42">
        <f t="shared" si="4"/>
        <v>1.4419999999999999</v>
      </c>
      <c r="J66" s="42">
        <f t="shared" si="4"/>
        <v>40.304000000000002</v>
      </c>
      <c r="K66" s="42">
        <f t="shared" si="4"/>
        <v>334.61099999999999</v>
      </c>
      <c r="L66" s="42">
        <f t="shared" si="4"/>
        <v>435.65100000000007</v>
      </c>
      <c r="M66" s="42">
        <f t="shared" si="4"/>
        <v>1159.104</v>
      </c>
      <c r="N66" s="42">
        <f t="shared" si="4"/>
        <v>262.26</v>
      </c>
      <c r="O66" s="42">
        <f t="shared" si="4"/>
        <v>9.536999999999999</v>
      </c>
      <c r="P66" s="43"/>
    </row>
  </sheetData>
  <mergeCells count="35">
    <mergeCell ref="C60:D60"/>
    <mergeCell ref="C63:D63"/>
    <mergeCell ref="C64:D64"/>
    <mergeCell ref="C65:D66"/>
    <mergeCell ref="A24:A28"/>
    <mergeCell ref="A29:A37"/>
    <mergeCell ref="A38:A49"/>
    <mergeCell ref="A50:A54"/>
    <mergeCell ref="A55:A57"/>
    <mergeCell ref="B62:O62"/>
    <mergeCell ref="C55:D55"/>
    <mergeCell ref="C58:D58"/>
    <mergeCell ref="C59:D59"/>
    <mergeCell ref="C61:D61"/>
    <mergeCell ref="C38:D38"/>
    <mergeCell ref="C50:D50"/>
    <mergeCell ref="A4:A5"/>
    <mergeCell ref="A6:O6"/>
    <mergeCell ref="A7:A14"/>
    <mergeCell ref="A15:A18"/>
    <mergeCell ref="A23:O23"/>
    <mergeCell ref="C4:D4"/>
    <mergeCell ref="C7:D7"/>
    <mergeCell ref="C15:D15"/>
    <mergeCell ref="C19:D19"/>
    <mergeCell ref="C20:D20"/>
    <mergeCell ref="C21:D21"/>
    <mergeCell ref="C22:D22"/>
    <mergeCell ref="B4:B5"/>
    <mergeCell ref="L4:O4"/>
    <mergeCell ref="C24:D24"/>
    <mergeCell ref="E4:G4"/>
    <mergeCell ref="C29:D29"/>
    <mergeCell ref="H4:H5"/>
    <mergeCell ref="I4:K4"/>
  </mergeCells>
  <pageMargins left="0.7" right="0.7" top="0.75" bottom="0.75" header="0.3" footer="0.3"/>
  <pageSetup paperSize="9" scale="70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8"/>
  <sheetViews>
    <sheetView topLeftCell="A15" workbookViewId="0">
      <selection activeCell="E29" sqref="E29"/>
    </sheetView>
  </sheetViews>
  <sheetFormatPr defaultRowHeight="14.4"/>
  <cols>
    <col min="1" max="1" width="13.6640625" customWidth="1"/>
    <col min="2" max="2" width="32.5546875" customWidth="1"/>
    <col min="3" max="3" width="16.33203125" customWidth="1"/>
    <col min="4" max="4" width="13.33203125" customWidth="1"/>
    <col min="5" max="5" width="14.6640625" customWidth="1"/>
    <col min="6" max="6" width="13.5546875" customWidth="1"/>
    <col min="7" max="7" width="12.44140625" customWidth="1"/>
    <col min="8" max="8" width="12" customWidth="1"/>
    <col min="9" max="9" width="8.6640625" customWidth="1"/>
    <col min="10" max="10" width="8" customWidth="1"/>
    <col min="11" max="11" width="8.109375" customWidth="1"/>
    <col min="12" max="12" width="9.6640625" customWidth="1"/>
    <col min="13" max="13" width="7.109375" customWidth="1"/>
    <col min="14" max="14" width="8.5546875" customWidth="1"/>
    <col min="15" max="15" width="9" customWidth="1"/>
    <col min="17" max="17" width="28" customWidth="1"/>
    <col min="18" max="18" width="14.6640625" customWidth="1"/>
  </cols>
  <sheetData>
    <row r="1" spans="1:18" ht="15.6">
      <c r="A1" s="52" t="s">
        <v>218</v>
      </c>
      <c r="B1" s="50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8" ht="15.6">
      <c r="A2" s="50" t="s">
        <v>195</v>
      </c>
      <c r="B2" s="50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8" ht="15.6">
      <c r="A3" s="50" t="s">
        <v>235</v>
      </c>
      <c r="B3" s="52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43"/>
    </row>
    <row r="4" spans="1:18">
      <c r="A4" s="98"/>
      <c r="B4" s="108" t="s">
        <v>0</v>
      </c>
      <c r="C4" s="107" t="s">
        <v>155</v>
      </c>
      <c r="D4" s="108"/>
      <c r="E4" s="128" t="s">
        <v>1</v>
      </c>
      <c r="F4" s="128"/>
      <c r="G4" s="128"/>
      <c r="H4" s="129" t="s">
        <v>14</v>
      </c>
      <c r="I4" s="128" t="s">
        <v>2</v>
      </c>
      <c r="J4" s="128"/>
      <c r="K4" s="128"/>
      <c r="L4" s="128" t="s">
        <v>3</v>
      </c>
      <c r="M4" s="128"/>
      <c r="N4" s="128"/>
      <c r="O4" s="128"/>
      <c r="P4" s="43"/>
    </row>
    <row r="5" spans="1:18">
      <c r="A5" s="99"/>
      <c r="B5" s="108"/>
      <c r="C5" s="49" t="s">
        <v>152</v>
      </c>
      <c r="D5" s="66" t="s">
        <v>156</v>
      </c>
      <c r="E5" s="67" t="s">
        <v>4</v>
      </c>
      <c r="F5" s="67" t="s">
        <v>5</v>
      </c>
      <c r="G5" s="67" t="s">
        <v>6</v>
      </c>
      <c r="H5" s="130"/>
      <c r="I5" s="42" t="s">
        <v>7</v>
      </c>
      <c r="J5" s="42" t="s">
        <v>8</v>
      </c>
      <c r="K5" s="42" t="s">
        <v>9</v>
      </c>
      <c r="L5" s="42" t="s">
        <v>10</v>
      </c>
      <c r="M5" s="42" t="s">
        <v>11</v>
      </c>
      <c r="N5" s="42" t="s">
        <v>12</v>
      </c>
      <c r="O5" s="42" t="s">
        <v>13</v>
      </c>
      <c r="P5" s="43"/>
    </row>
    <row r="6" spans="1:18" ht="18">
      <c r="A6" s="107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43"/>
      <c r="Q6" s="17"/>
      <c r="R6" s="17"/>
    </row>
    <row r="7" spans="1:18" ht="18">
      <c r="A7" s="98" t="s">
        <v>212</v>
      </c>
      <c r="B7" s="41" t="s">
        <v>44</v>
      </c>
      <c r="C7" s="107" t="s">
        <v>28</v>
      </c>
      <c r="D7" s="108"/>
      <c r="E7" s="42">
        <v>8.2089999999999996</v>
      </c>
      <c r="F7" s="42">
        <v>10.156000000000001</v>
      </c>
      <c r="G7" s="42">
        <v>31.45</v>
      </c>
      <c r="H7" s="42">
        <v>231.61199999999999</v>
      </c>
      <c r="I7" s="42">
        <v>0.17100000000000001</v>
      </c>
      <c r="J7" s="42">
        <v>0.25</v>
      </c>
      <c r="K7" s="42">
        <v>7.1999999999999995E-2</v>
      </c>
      <c r="L7" s="42">
        <v>172.68899999999999</v>
      </c>
      <c r="M7" s="42">
        <v>297.03100000000001</v>
      </c>
      <c r="N7" s="42">
        <v>4.694</v>
      </c>
      <c r="O7" s="42">
        <v>0.17599999999999999</v>
      </c>
      <c r="P7" s="43"/>
      <c r="Q7" s="17"/>
      <c r="R7" s="17"/>
    </row>
    <row r="8" spans="1:18" ht="18">
      <c r="A8" s="101"/>
      <c r="B8" s="44" t="s">
        <v>90</v>
      </c>
      <c r="C8" s="45">
        <v>30.8</v>
      </c>
      <c r="D8" s="46">
        <v>30.8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3"/>
      <c r="Q8" s="17"/>
      <c r="R8" s="17"/>
    </row>
    <row r="9" spans="1:18" ht="18">
      <c r="A9" s="101"/>
      <c r="B9" s="44" t="s">
        <v>64</v>
      </c>
      <c r="C9" s="45">
        <v>165.2</v>
      </c>
      <c r="D9" s="46">
        <v>165.2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3"/>
      <c r="Q9" s="17"/>
      <c r="R9" s="17"/>
    </row>
    <row r="10" spans="1:18" ht="18">
      <c r="A10" s="101"/>
      <c r="B10" s="44" t="s">
        <v>68</v>
      </c>
      <c r="C10" s="45">
        <v>4</v>
      </c>
      <c r="D10" s="46">
        <v>4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3"/>
      <c r="Q10" s="17"/>
      <c r="R10" s="17"/>
    </row>
    <row r="11" spans="1:18" ht="18">
      <c r="A11" s="99"/>
      <c r="B11" s="44" t="s">
        <v>53</v>
      </c>
      <c r="C11" s="45">
        <v>5</v>
      </c>
      <c r="D11" s="46">
        <v>5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3"/>
      <c r="Q11" s="17"/>
      <c r="R11" s="17"/>
    </row>
    <row r="12" spans="1:18" ht="18">
      <c r="A12" s="98" t="s">
        <v>172</v>
      </c>
      <c r="B12" s="41" t="s">
        <v>29</v>
      </c>
      <c r="C12" s="107">
        <v>20</v>
      </c>
      <c r="D12" s="108"/>
      <c r="E12" s="42">
        <v>0</v>
      </c>
      <c r="F12" s="42">
        <v>16.399999999999999</v>
      </c>
      <c r="G12" s="42">
        <v>0.2</v>
      </c>
      <c r="H12" s="42">
        <v>150</v>
      </c>
      <c r="I12" s="42">
        <v>0</v>
      </c>
      <c r="J12" s="42">
        <v>0</v>
      </c>
      <c r="K12" s="42">
        <v>118</v>
      </c>
      <c r="L12" s="42">
        <v>2</v>
      </c>
      <c r="M12" s="42">
        <v>4</v>
      </c>
      <c r="N12" s="42">
        <v>0</v>
      </c>
      <c r="O12" s="42">
        <v>0</v>
      </c>
      <c r="P12" s="43"/>
      <c r="Q12" s="17"/>
      <c r="R12" s="17"/>
    </row>
    <row r="13" spans="1:18" ht="18">
      <c r="A13" s="99"/>
      <c r="B13" s="44" t="s">
        <v>53</v>
      </c>
      <c r="C13" s="45">
        <v>20</v>
      </c>
      <c r="D13" s="46">
        <v>20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3"/>
      <c r="Q13" s="17"/>
      <c r="R13" s="17"/>
    </row>
    <row r="14" spans="1:18" ht="18">
      <c r="A14" s="98" t="s">
        <v>162</v>
      </c>
      <c r="B14" s="57" t="s">
        <v>114</v>
      </c>
      <c r="C14" s="88">
        <v>40</v>
      </c>
      <c r="D14" s="85"/>
      <c r="E14" s="62">
        <v>6.1</v>
      </c>
      <c r="F14" s="53">
        <v>5.52</v>
      </c>
      <c r="G14" s="53">
        <v>0.49</v>
      </c>
      <c r="H14" s="53">
        <v>75.36</v>
      </c>
      <c r="I14" s="53">
        <v>0.03</v>
      </c>
      <c r="J14" s="53">
        <v>0</v>
      </c>
      <c r="K14" s="53">
        <v>120</v>
      </c>
      <c r="L14" s="53">
        <v>41</v>
      </c>
      <c r="M14" s="53">
        <v>95.16</v>
      </c>
      <c r="N14" s="53">
        <v>6.64</v>
      </c>
      <c r="O14" s="53">
        <v>1.32</v>
      </c>
      <c r="P14" s="43"/>
      <c r="Q14" s="17"/>
      <c r="R14" s="17"/>
    </row>
    <row r="15" spans="1:18" ht="18">
      <c r="A15" s="99"/>
      <c r="B15" s="44" t="s">
        <v>140</v>
      </c>
      <c r="C15" s="45">
        <v>40</v>
      </c>
      <c r="D15" s="46">
        <v>40</v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3"/>
      <c r="Q15" s="17"/>
      <c r="R15" s="17"/>
    </row>
    <row r="16" spans="1:18" ht="18">
      <c r="A16" s="98" t="s">
        <v>161</v>
      </c>
      <c r="B16" s="41" t="s">
        <v>45</v>
      </c>
      <c r="C16" s="107">
        <v>200</v>
      </c>
      <c r="D16" s="108"/>
      <c r="E16" s="74">
        <v>3.52</v>
      </c>
      <c r="F16" s="74">
        <v>3.72</v>
      </c>
      <c r="G16" s="42">
        <v>25.49</v>
      </c>
      <c r="H16" s="42">
        <v>145.19999999999999</v>
      </c>
      <c r="I16" s="42">
        <v>0.01</v>
      </c>
      <c r="J16" s="42">
        <v>1.3</v>
      </c>
      <c r="K16" s="42">
        <v>0.01</v>
      </c>
      <c r="L16" s="42">
        <v>122</v>
      </c>
      <c r="M16" s="42">
        <v>90</v>
      </c>
      <c r="N16" s="42">
        <v>14</v>
      </c>
      <c r="O16" s="42">
        <v>0.56000000000000005</v>
      </c>
      <c r="P16" s="43"/>
      <c r="Q16" s="17"/>
      <c r="R16" s="17"/>
    </row>
    <row r="17" spans="1:18" ht="18">
      <c r="A17" s="101"/>
      <c r="B17" s="44" t="s">
        <v>55</v>
      </c>
      <c r="C17" s="45">
        <v>4</v>
      </c>
      <c r="D17" s="46">
        <v>4</v>
      </c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3"/>
      <c r="Q17" s="17"/>
      <c r="R17" s="17"/>
    </row>
    <row r="18" spans="1:18" ht="18">
      <c r="A18" s="101"/>
      <c r="B18" s="44" t="s">
        <v>64</v>
      </c>
      <c r="C18" s="45">
        <v>180</v>
      </c>
      <c r="D18" s="46">
        <v>180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3"/>
      <c r="Q18" s="17"/>
      <c r="R18" s="17"/>
    </row>
    <row r="19" spans="1:18" ht="18">
      <c r="A19" s="99"/>
      <c r="B19" s="44" t="s">
        <v>68</v>
      </c>
      <c r="C19" s="45">
        <v>20</v>
      </c>
      <c r="D19" s="46">
        <v>20</v>
      </c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3"/>
      <c r="Q19" s="17"/>
      <c r="R19" s="17"/>
    </row>
    <row r="20" spans="1:18" ht="18">
      <c r="A20" s="71"/>
      <c r="B20" s="41" t="s">
        <v>18</v>
      </c>
      <c r="C20" s="107">
        <v>50</v>
      </c>
      <c r="D20" s="108"/>
      <c r="E20" s="72">
        <v>3.8</v>
      </c>
      <c r="F20" s="42">
        <v>0.45</v>
      </c>
      <c r="G20" s="42">
        <v>24.9</v>
      </c>
      <c r="H20" s="42">
        <v>113.22</v>
      </c>
      <c r="I20" s="42">
        <v>0.08</v>
      </c>
      <c r="J20" s="42">
        <v>0</v>
      </c>
      <c r="K20" s="42">
        <v>0</v>
      </c>
      <c r="L20" s="42">
        <v>13.02</v>
      </c>
      <c r="M20" s="42">
        <v>41.5</v>
      </c>
      <c r="N20" s="42">
        <v>17.53</v>
      </c>
      <c r="O20" s="42">
        <v>0.8</v>
      </c>
      <c r="P20" s="43"/>
      <c r="Q20" s="17"/>
      <c r="R20" s="17"/>
    </row>
    <row r="21" spans="1:18" ht="18">
      <c r="A21" s="98" t="s">
        <v>173</v>
      </c>
      <c r="B21" s="41" t="s">
        <v>40</v>
      </c>
      <c r="C21" s="107">
        <v>100</v>
      </c>
      <c r="D21" s="108"/>
      <c r="E21" s="42">
        <v>1.08</v>
      </c>
      <c r="F21" s="42">
        <v>0.18</v>
      </c>
      <c r="G21" s="42">
        <v>8.6199999999999992</v>
      </c>
      <c r="H21" s="42">
        <v>40.4</v>
      </c>
      <c r="I21" s="42">
        <v>0.05</v>
      </c>
      <c r="J21" s="42">
        <v>6.25</v>
      </c>
      <c r="K21" s="42">
        <v>0</v>
      </c>
      <c r="L21" s="42">
        <v>24.28</v>
      </c>
      <c r="M21" s="42">
        <v>44</v>
      </c>
      <c r="N21" s="42">
        <v>30.75</v>
      </c>
      <c r="O21" s="42">
        <v>1.08</v>
      </c>
      <c r="P21" s="43"/>
      <c r="Q21" s="17"/>
      <c r="R21" s="17"/>
    </row>
    <row r="22" spans="1:18" ht="18">
      <c r="A22" s="101"/>
      <c r="B22" s="44" t="s">
        <v>59</v>
      </c>
      <c r="C22" s="45">
        <v>93.8</v>
      </c>
      <c r="D22" s="46">
        <v>75</v>
      </c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3"/>
      <c r="Q22" s="17"/>
      <c r="R22" s="17"/>
    </row>
    <row r="23" spans="1:18" ht="18">
      <c r="A23" s="101"/>
      <c r="B23" s="44" t="s">
        <v>139</v>
      </c>
      <c r="C23" s="45">
        <v>28.4</v>
      </c>
      <c r="D23" s="46">
        <v>25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3"/>
      <c r="Q23" s="17"/>
      <c r="R23" s="17"/>
    </row>
    <row r="24" spans="1:18" ht="18">
      <c r="A24" s="99"/>
      <c r="B24" s="44" t="s">
        <v>68</v>
      </c>
      <c r="C24" s="45">
        <v>1</v>
      </c>
      <c r="D24" s="46">
        <v>1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3"/>
      <c r="Q24" s="17"/>
      <c r="R24" s="17"/>
    </row>
    <row r="25" spans="1:18" ht="18">
      <c r="A25" s="71"/>
      <c r="B25" s="41" t="s">
        <v>19</v>
      </c>
      <c r="C25" s="107">
        <v>615</v>
      </c>
      <c r="D25" s="108"/>
      <c r="E25" s="42">
        <f>SUM(E7:E21)</f>
        <v>22.709000000000003</v>
      </c>
      <c r="F25" s="42">
        <f t="shared" ref="F25:O25" si="0">SUM(F7:F21)</f>
        <v>36.425999999999995</v>
      </c>
      <c r="G25" s="42">
        <f t="shared" si="0"/>
        <v>91.15</v>
      </c>
      <c r="H25" s="42">
        <f t="shared" si="0"/>
        <v>755.79200000000003</v>
      </c>
      <c r="I25" s="42">
        <f t="shared" si="0"/>
        <v>0.34100000000000003</v>
      </c>
      <c r="J25" s="42">
        <f t="shared" si="0"/>
        <v>7.8</v>
      </c>
      <c r="K25" s="42">
        <f t="shared" si="0"/>
        <v>238.08199999999999</v>
      </c>
      <c r="L25" s="42">
        <f t="shared" si="0"/>
        <v>374.98899999999992</v>
      </c>
      <c r="M25" s="42">
        <f t="shared" si="0"/>
        <v>571.69100000000003</v>
      </c>
      <c r="N25" s="42">
        <f t="shared" si="0"/>
        <v>73.614000000000004</v>
      </c>
      <c r="O25" s="42">
        <f t="shared" si="0"/>
        <v>3.9359999999999999</v>
      </c>
      <c r="P25" s="43"/>
      <c r="Q25" s="17"/>
      <c r="R25" s="17"/>
    </row>
    <row r="26" spans="1:18" ht="18">
      <c r="A26" s="107" t="s">
        <v>20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08"/>
      <c r="P26" s="43"/>
      <c r="Q26" s="17"/>
      <c r="R26" s="17"/>
    </row>
    <row r="27" spans="1:18" ht="18">
      <c r="A27" s="98"/>
      <c r="B27" s="41" t="s">
        <v>46</v>
      </c>
      <c r="C27" s="107">
        <v>100</v>
      </c>
      <c r="D27" s="108"/>
      <c r="E27" s="42">
        <v>1.4</v>
      </c>
      <c r="F27" s="42">
        <v>7</v>
      </c>
      <c r="G27" s="42">
        <v>7.2240000000000002</v>
      </c>
      <c r="H27" s="42">
        <v>96.38</v>
      </c>
      <c r="I27" s="42">
        <v>2.4E-2</v>
      </c>
      <c r="J27" s="42">
        <v>2</v>
      </c>
      <c r="K27" s="42">
        <v>0</v>
      </c>
      <c r="L27" s="42">
        <v>45.305999999999997</v>
      </c>
      <c r="M27" s="42">
        <v>81.08</v>
      </c>
      <c r="N27" s="42">
        <v>22.75</v>
      </c>
      <c r="O27" s="42">
        <v>3.78</v>
      </c>
      <c r="P27" s="43"/>
      <c r="Q27" s="17"/>
      <c r="R27" s="17"/>
    </row>
    <row r="28" spans="1:18" ht="18">
      <c r="A28" s="99"/>
      <c r="B28" s="44" t="s">
        <v>104</v>
      </c>
      <c r="C28" s="45">
        <v>100</v>
      </c>
      <c r="D28" s="46">
        <v>100</v>
      </c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3"/>
      <c r="Q28" s="19"/>
      <c r="R28" s="17"/>
    </row>
    <row r="29" spans="1:18" ht="18">
      <c r="A29" s="98" t="s">
        <v>213</v>
      </c>
      <c r="B29" s="41" t="s">
        <v>141</v>
      </c>
      <c r="C29" s="107">
        <v>200</v>
      </c>
      <c r="D29" s="108"/>
      <c r="E29" s="42">
        <v>6.6</v>
      </c>
      <c r="F29" s="42">
        <v>2.4</v>
      </c>
      <c r="G29" s="42">
        <v>9.9</v>
      </c>
      <c r="H29" s="42">
        <v>67.8</v>
      </c>
      <c r="I29" s="42">
        <v>0.1</v>
      </c>
      <c r="J29" s="42">
        <v>6.5</v>
      </c>
      <c r="K29" s="42">
        <v>22.5</v>
      </c>
      <c r="L29" s="42">
        <v>35.4</v>
      </c>
      <c r="M29" s="42">
        <v>97.1</v>
      </c>
      <c r="N29" s="42">
        <v>24</v>
      </c>
      <c r="O29" s="42">
        <v>0.9</v>
      </c>
      <c r="P29" s="43"/>
      <c r="Q29" s="19"/>
      <c r="R29" s="19"/>
    </row>
    <row r="30" spans="1:18" ht="18">
      <c r="A30" s="101"/>
      <c r="B30" s="44" t="s">
        <v>142</v>
      </c>
      <c r="C30" s="45">
        <v>32</v>
      </c>
      <c r="D30" s="46">
        <v>31.3</v>
      </c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3"/>
      <c r="Q30" s="19"/>
      <c r="R30" s="19"/>
    </row>
    <row r="31" spans="1:18" ht="18">
      <c r="A31" s="101"/>
      <c r="B31" s="44" t="s">
        <v>58</v>
      </c>
      <c r="C31" s="45">
        <v>59.5</v>
      </c>
      <c r="D31" s="46">
        <v>59.5</v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3"/>
      <c r="Q31" s="19"/>
      <c r="R31" s="19"/>
    </row>
    <row r="32" spans="1:18" ht="18">
      <c r="A32" s="101"/>
      <c r="B32" s="44" t="s">
        <v>60</v>
      </c>
      <c r="C32" s="45">
        <v>7.5</v>
      </c>
      <c r="D32" s="46">
        <v>7.5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3"/>
      <c r="Q32" s="19"/>
      <c r="R32" s="19"/>
    </row>
    <row r="33" spans="1:18" ht="18">
      <c r="A33" s="101"/>
      <c r="B33" s="44" t="s">
        <v>53</v>
      </c>
      <c r="C33" s="45">
        <v>2.5</v>
      </c>
      <c r="D33" s="46">
        <v>2.5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3"/>
      <c r="R33" s="19"/>
    </row>
    <row r="34" spans="1:18" ht="18">
      <c r="A34" s="101"/>
      <c r="B34" s="44" t="s">
        <v>143</v>
      </c>
      <c r="C34" s="45">
        <v>2.8</v>
      </c>
      <c r="D34" s="46">
        <v>2.8</v>
      </c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3"/>
      <c r="R34" s="19"/>
    </row>
    <row r="35" spans="1:18">
      <c r="A35" s="99"/>
      <c r="B35" s="44" t="s">
        <v>117</v>
      </c>
      <c r="C35" s="45">
        <v>0.2</v>
      </c>
      <c r="D35" s="46">
        <v>0.2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3"/>
    </row>
    <row r="36" spans="1:18">
      <c r="A36" s="98" t="s">
        <v>183</v>
      </c>
      <c r="B36" s="76" t="s">
        <v>220</v>
      </c>
      <c r="C36" s="107">
        <v>120</v>
      </c>
      <c r="D36" s="108"/>
      <c r="E36" s="42">
        <v>19.72</v>
      </c>
      <c r="F36" s="42">
        <v>23.78</v>
      </c>
      <c r="G36" s="42">
        <v>94.76</v>
      </c>
      <c r="H36" s="42">
        <v>268.2</v>
      </c>
      <c r="I36" s="42">
        <v>0.13</v>
      </c>
      <c r="J36" s="42">
        <v>8.8800000000000008</v>
      </c>
      <c r="K36" s="42">
        <v>15</v>
      </c>
      <c r="L36" s="42">
        <v>10.1</v>
      </c>
      <c r="M36" s="42">
        <v>210.63</v>
      </c>
      <c r="N36" s="42">
        <v>55.83</v>
      </c>
      <c r="O36" s="42">
        <v>5.07</v>
      </c>
      <c r="P36" s="43"/>
    </row>
    <row r="37" spans="1:18">
      <c r="A37" s="101"/>
      <c r="B37" s="77" t="s">
        <v>222</v>
      </c>
      <c r="C37" s="46">
        <v>68.7</v>
      </c>
      <c r="D37" s="46">
        <v>66.7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3"/>
    </row>
    <row r="38" spans="1:18">
      <c r="A38" s="101"/>
      <c r="B38" s="77" t="s">
        <v>58</v>
      </c>
      <c r="C38" s="46">
        <v>15</v>
      </c>
      <c r="D38" s="46">
        <v>13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3"/>
    </row>
    <row r="39" spans="1:18">
      <c r="A39" s="101"/>
      <c r="B39" s="77" t="s">
        <v>60</v>
      </c>
      <c r="C39" s="46">
        <v>15</v>
      </c>
      <c r="D39" s="46">
        <v>13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3"/>
    </row>
    <row r="40" spans="1:18">
      <c r="A40" s="101"/>
      <c r="B40" s="77" t="s">
        <v>80</v>
      </c>
      <c r="C40" s="46">
        <v>12</v>
      </c>
      <c r="D40" s="46">
        <v>12</v>
      </c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3"/>
    </row>
    <row r="41" spans="1:18">
      <c r="A41" s="101"/>
      <c r="B41" s="77" t="s">
        <v>75</v>
      </c>
      <c r="C41" s="46">
        <v>5</v>
      </c>
      <c r="D41" s="46">
        <v>5</v>
      </c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3"/>
    </row>
    <row r="42" spans="1:18">
      <c r="A42" s="99"/>
      <c r="B42" s="77" t="s">
        <v>117</v>
      </c>
      <c r="C42" s="46">
        <v>0.3</v>
      </c>
      <c r="D42" s="46">
        <v>0.3</v>
      </c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3"/>
    </row>
    <row r="43" spans="1:18">
      <c r="A43" s="98" t="s">
        <v>184</v>
      </c>
      <c r="B43" s="41" t="s">
        <v>144</v>
      </c>
      <c r="C43" s="107">
        <v>200</v>
      </c>
      <c r="D43" s="108"/>
      <c r="E43" s="42">
        <v>9.94</v>
      </c>
      <c r="F43" s="42">
        <v>7.48</v>
      </c>
      <c r="G43" s="42">
        <v>47.78</v>
      </c>
      <c r="H43" s="42">
        <v>307.26</v>
      </c>
      <c r="I43" s="42">
        <v>0.24</v>
      </c>
      <c r="J43" s="42">
        <v>0</v>
      </c>
      <c r="K43" s="42">
        <v>0.02</v>
      </c>
      <c r="L43" s="42">
        <v>17.3</v>
      </c>
      <c r="M43" s="42">
        <v>278</v>
      </c>
      <c r="N43" s="42">
        <v>90</v>
      </c>
      <c r="O43" s="42">
        <v>5.26</v>
      </c>
      <c r="P43" s="43"/>
    </row>
    <row r="44" spans="1:18">
      <c r="A44" s="101"/>
      <c r="B44" s="44" t="s">
        <v>138</v>
      </c>
      <c r="C44" s="45">
        <v>80.8</v>
      </c>
      <c r="D44" s="46">
        <v>80.8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3"/>
    </row>
    <row r="45" spans="1:18">
      <c r="A45" s="101"/>
      <c r="B45" s="44" t="s">
        <v>117</v>
      </c>
      <c r="C45" s="45">
        <v>0.3</v>
      </c>
      <c r="D45" s="46">
        <v>0.3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3"/>
    </row>
    <row r="46" spans="1:18">
      <c r="A46" s="99"/>
      <c r="B46" s="44" t="s">
        <v>53</v>
      </c>
      <c r="C46" s="45">
        <v>7</v>
      </c>
      <c r="D46" s="46">
        <v>7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3"/>
    </row>
    <row r="47" spans="1:18">
      <c r="A47" s="47"/>
      <c r="B47" s="41" t="s">
        <v>122</v>
      </c>
      <c r="C47" s="107">
        <v>200</v>
      </c>
      <c r="D47" s="108"/>
      <c r="E47" s="42">
        <v>0.74</v>
      </c>
      <c r="F47" s="42">
        <v>0</v>
      </c>
      <c r="G47" s="42">
        <v>21.56</v>
      </c>
      <c r="H47" s="42">
        <v>88.48</v>
      </c>
      <c r="I47" s="42">
        <v>3.2000000000000001E-2</v>
      </c>
      <c r="J47" s="42">
        <v>0.12</v>
      </c>
      <c r="K47" s="42">
        <v>0</v>
      </c>
      <c r="L47" s="42">
        <v>8.8699999999999992</v>
      </c>
      <c r="M47" s="42">
        <v>10.89</v>
      </c>
      <c r="N47" s="42">
        <v>23.4</v>
      </c>
      <c r="O47" s="42">
        <v>0.216</v>
      </c>
      <c r="P47" s="43"/>
    </row>
    <row r="48" spans="1:18">
      <c r="A48" s="71"/>
      <c r="B48" s="41" t="s">
        <v>18</v>
      </c>
      <c r="C48" s="107">
        <v>50</v>
      </c>
      <c r="D48" s="108"/>
      <c r="E48" s="72">
        <v>3.8</v>
      </c>
      <c r="F48" s="42">
        <v>0.45</v>
      </c>
      <c r="G48" s="42">
        <v>24.9</v>
      </c>
      <c r="H48" s="42">
        <v>113.22</v>
      </c>
      <c r="I48" s="42">
        <v>0.08</v>
      </c>
      <c r="J48" s="42">
        <v>0</v>
      </c>
      <c r="K48" s="42">
        <v>0</v>
      </c>
      <c r="L48" s="42">
        <v>13.02</v>
      </c>
      <c r="M48" s="42">
        <v>41.5</v>
      </c>
      <c r="N48" s="42">
        <v>17.53</v>
      </c>
      <c r="O48" s="42">
        <v>0.8</v>
      </c>
      <c r="P48" s="43"/>
    </row>
    <row r="49" spans="1:16">
      <c r="A49" s="71"/>
      <c r="B49" s="41" t="s">
        <v>23</v>
      </c>
      <c r="C49" s="107">
        <v>50</v>
      </c>
      <c r="D49" s="108"/>
      <c r="E49" s="42">
        <v>2.75</v>
      </c>
      <c r="F49" s="42">
        <v>0.5</v>
      </c>
      <c r="G49" s="42">
        <v>17</v>
      </c>
      <c r="H49" s="42">
        <v>85</v>
      </c>
      <c r="I49" s="42">
        <v>0.09</v>
      </c>
      <c r="J49" s="42">
        <v>0</v>
      </c>
      <c r="K49" s="42">
        <v>0</v>
      </c>
      <c r="L49" s="42">
        <v>10.5</v>
      </c>
      <c r="M49" s="42">
        <v>87</v>
      </c>
      <c r="N49" s="42">
        <v>28.5</v>
      </c>
      <c r="O49" s="42">
        <v>1.8</v>
      </c>
      <c r="P49" s="43"/>
    </row>
    <row r="50" spans="1:16">
      <c r="A50" s="71"/>
      <c r="B50" s="41" t="s">
        <v>25</v>
      </c>
      <c r="C50" s="107">
        <f>C49+C48+C47+C43+C36+C29+C27</f>
        <v>920</v>
      </c>
      <c r="D50" s="108"/>
      <c r="E50" s="42">
        <f t="shared" ref="E50:O50" si="1">SUM(E27:E49)</f>
        <v>44.949999999999996</v>
      </c>
      <c r="F50" s="42">
        <f t="shared" si="1"/>
        <v>41.61</v>
      </c>
      <c r="G50" s="42">
        <f>G49+G48+G47+G43+G36+G29+G27</f>
        <v>223.124</v>
      </c>
      <c r="H50" s="42">
        <f t="shared" si="1"/>
        <v>1026.3400000000001</v>
      </c>
      <c r="I50" s="42">
        <f t="shared" si="1"/>
        <v>0.69599999999999995</v>
      </c>
      <c r="J50" s="42">
        <f t="shared" si="1"/>
        <v>17.500000000000004</v>
      </c>
      <c r="K50" s="42">
        <f t="shared" si="1"/>
        <v>37.520000000000003</v>
      </c>
      <c r="L50" s="42">
        <f t="shared" si="1"/>
        <v>140.49599999999998</v>
      </c>
      <c r="M50" s="42">
        <f t="shared" si="1"/>
        <v>806.19999999999993</v>
      </c>
      <c r="N50" s="42">
        <f t="shared" si="1"/>
        <v>262.01</v>
      </c>
      <c r="O50" s="42">
        <f t="shared" si="1"/>
        <v>17.826000000000001</v>
      </c>
      <c r="P50" s="43"/>
    </row>
    <row r="51" spans="1:16">
      <c r="A51" s="71"/>
      <c r="B51" s="67" t="s">
        <v>158</v>
      </c>
      <c r="C51" s="107">
        <f>C50+C25</f>
        <v>1535</v>
      </c>
      <c r="D51" s="108"/>
      <c r="E51" s="42">
        <f t="shared" ref="E51:O51" si="2">SUM(E25+E50)</f>
        <v>67.658999999999992</v>
      </c>
      <c r="F51" s="42">
        <f t="shared" si="2"/>
        <v>78.036000000000001</v>
      </c>
      <c r="G51" s="42">
        <f t="shared" si="2"/>
        <v>314.274</v>
      </c>
      <c r="H51" s="42">
        <f t="shared" si="2"/>
        <v>1782.1320000000001</v>
      </c>
      <c r="I51" s="42">
        <f t="shared" si="2"/>
        <v>1.0369999999999999</v>
      </c>
      <c r="J51" s="42">
        <f t="shared" si="2"/>
        <v>25.300000000000004</v>
      </c>
      <c r="K51" s="42">
        <f t="shared" si="2"/>
        <v>275.60199999999998</v>
      </c>
      <c r="L51" s="42">
        <f t="shared" si="2"/>
        <v>515.4849999999999</v>
      </c>
      <c r="M51" s="42">
        <f t="shared" si="2"/>
        <v>1377.8910000000001</v>
      </c>
      <c r="N51" s="42">
        <f t="shared" si="2"/>
        <v>335.62400000000002</v>
      </c>
      <c r="O51" s="42">
        <f t="shared" si="2"/>
        <v>21.762</v>
      </c>
      <c r="P51" s="43"/>
    </row>
    <row r="52" spans="1:16">
      <c r="A52" s="71"/>
      <c r="B52" s="125" t="s">
        <v>107</v>
      </c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08"/>
      <c r="P52" s="43"/>
    </row>
    <row r="53" spans="1:16">
      <c r="A53" s="98" t="s">
        <v>167</v>
      </c>
      <c r="B53" s="41" t="s">
        <v>30</v>
      </c>
      <c r="C53" s="107" t="s">
        <v>31</v>
      </c>
      <c r="D53" s="108"/>
      <c r="E53" s="42">
        <v>0.434</v>
      </c>
      <c r="F53" s="42">
        <v>0</v>
      </c>
      <c r="G53" s="42">
        <v>12.725</v>
      </c>
      <c r="H53" s="42">
        <v>46.033000000000001</v>
      </c>
      <c r="I53" s="42">
        <v>0.02</v>
      </c>
      <c r="J53" s="42">
        <v>0.08</v>
      </c>
      <c r="K53" s="42">
        <v>0</v>
      </c>
      <c r="L53" s="42">
        <v>3.0939999999999999</v>
      </c>
      <c r="M53" s="42">
        <v>2.7949999999999999</v>
      </c>
      <c r="N53" s="42">
        <v>0.55000000000000004</v>
      </c>
      <c r="O53" s="42">
        <v>2E-3</v>
      </c>
      <c r="P53" s="43"/>
    </row>
    <row r="54" spans="1:16">
      <c r="A54" s="101"/>
      <c r="B54" s="44" t="s">
        <v>72</v>
      </c>
      <c r="C54" s="45">
        <v>2</v>
      </c>
      <c r="D54" s="46">
        <v>2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3"/>
    </row>
    <row r="55" spans="1:16">
      <c r="A55" s="101"/>
      <c r="B55" s="44" t="s">
        <v>68</v>
      </c>
      <c r="C55" s="45">
        <v>15</v>
      </c>
      <c r="D55" s="46">
        <v>15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3"/>
    </row>
    <row r="56" spans="1:16">
      <c r="A56" s="99"/>
      <c r="B56" s="44" t="s">
        <v>73</v>
      </c>
      <c r="C56" s="44">
        <v>7</v>
      </c>
      <c r="D56" s="46">
        <v>7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3"/>
    </row>
    <row r="57" spans="1:16">
      <c r="A57" s="71"/>
      <c r="B57" s="41" t="s">
        <v>112</v>
      </c>
      <c r="C57" s="107">
        <v>25</v>
      </c>
      <c r="D57" s="108"/>
      <c r="E57" s="42">
        <v>0.98</v>
      </c>
      <c r="F57" s="42">
        <v>7.65</v>
      </c>
      <c r="G57" s="42">
        <v>15.63</v>
      </c>
      <c r="H57" s="42">
        <v>135.25</v>
      </c>
      <c r="I57" s="42"/>
      <c r="J57" s="42"/>
      <c r="K57" s="42"/>
      <c r="L57" s="42"/>
      <c r="M57" s="42"/>
      <c r="N57" s="42"/>
      <c r="O57" s="42"/>
      <c r="P57" s="43"/>
    </row>
    <row r="58" spans="1:16">
      <c r="A58" s="16"/>
      <c r="B58" s="33" t="s">
        <v>110</v>
      </c>
      <c r="C58" s="118"/>
      <c r="D58" s="119"/>
      <c r="E58" s="7">
        <f>SUM(E53:E57)</f>
        <v>1.4139999999999999</v>
      </c>
      <c r="F58" s="7">
        <f t="shared" ref="F58:O58" si="3">SUM(F53:F57)</f>
        <v>7.65</v>
      </c>
      <c r="G58" s="7">
        <f t="shared" si="3"/>
        <v>28.355</v>
      </c>
      <c r="H58" s="7">
        <f t="shared" si="3"/>
        <v>181.28300000000002</v>
      </c>
      <c r="I58" s="7">
        <f t="shared" si="3"/>
        <v>0.02</v>
      </c>
      <c r="J58" s="7">
        <f t="shared" si="3"/>
        <v>0.08</v>
      </c>
      <c r="K58" s="7">
        <f t="shared" si="3"/>
        <v>0</v>
      </c>
      <c r="L58" s="7">
        <f t="shared" si="3"/>
        <v>3.0939999999999999</v>
      </c>
      <c r="M58" s="7">
        <f t="shared" si="3"/>
        <v>2.7949999999999999</v>
      </c>
      <c r="N58" s="7">
        <f t="shared" si="3"/>
        <v>0.55000000000000004</v>
      </c>
      <c r="O58" s="7">
        <f t="shared" si="3"/>
        <v>2E-3</v>
      </c>
    </row>
    <row r="59" spans="1:16">
      <c r="A59" s="16"/>
      <c r="B59" s="33" t="s">
        <v>26</v>
      </c>
      <c r="C59" s="120"/>
      <c r="D59" s="121"/>
      <c r="E59" s="3">
        <f t="shared" ref="E59:O59" si="4">SUM(E25,E50,E58)</f>
        <v>69.072999999999993</v>
      </c>
      <c r="F59" s="7">
        <f t="shared" si="4"/>
        <v>85.686000000000007</v>
      </c>
      <c r="G59" s="7">
        <f t="shared" si="4"/>
        <v>342.62900000000002</v>
      </c>
      <c r="H59" s="7">
        <f t="shared" si="4"/>
        <v>1963.415</v>
      </c>
      <c r="I59" s="7">
        <f t="shared" si="4"/>
        <v>1.0569999999999999</v>
      </c>
      <c r="J59" s="7">
        <f t="shared" si="4"/>
        <v>25.380000000000003</v>
      </c>
      <c r="K59" s="7">
        <f t="shared" si="4"/>
        <v>275.60199999999998</v>
      </c>
      <c r="L59" s="7">
        <f t="shared" si="4"/>
        <v>518.57899999999995</v>
      </c>
      <c r="M59" s="7">
        <f t="shared" si="4"/>
        <v>1380.6860000000001</v>
      </c>
      <c r="N59" s="7">
        <f t="shared" si="4"/>
        <v>336.17400000000004</v>
      </c>
      <c r="O59" s="7">
        <f t="shared" si="4"/>
        <v>21.763999999999999</v>
      </c>
    </row>
    <row r="65" spans="2:15">
      <c r="B65" s="15"/>
      <c r="C65" s="15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</row>
    <row r="66" spans="2:15">
      <c r="B66" s="12"/>
      <c r="C66" s="12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2:15">
      <c r="B67" s="12"/>
      <c r="C67" s="12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2:15">
      <c r="B68" s="12"/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</sheetData>
  <mergeCells count="39">
    <mergeCell ref="A36:A42"/>
    <mergeCell ref="C36:D36"/>
    <mergeCell ref="C53:D53"/>
    <mergeCell ref="C57:D57"/>
    <mergeCell ref="A43:A46"/>
    <mergeCell ref="A53:A56"/>
    <mergeCell ref="C43:D43"/>
    <mergeCell ref="B52:O52"/>
    <mergeCell ref="C47:D47"/>
    <mergeCell ref="C48:D48"/>
    <mergeCell ref="C49:D49"/>
    <mergeCell ref="C50:D50"/>
    <mergeCell ref="C4:D4"/>
    <mergeCell ref="C7:D7"/>
    <mergeCell ref="C12:D12"/>
    <mergeCell ref="C14:D14"/>
    <mergeCell ref="C16:D16"/>
    <mergeCell ref="A29:A35"/>
    <mergeCell ref="C20:D20"/>
    <mergeCell ref="C21:D21"/>
    <mergeCell ref="C25:D25"/>
    <mergeCell ref="C27:D27"/>
    <mergeCell ref="C29:D29"/>
    <mergeCell ref="C58:D59"/>
    <mergeCell ref="C51:D51"/>
    <mergeCell ref="A4:A5"/>
    <mergeCell ref="A6:O6"/>
    <mergeCell ref="A7:A11"/>
    <mergeCell ref="A12:A13"/>
    <mergeCell ref="A14:A15"/>
    <mergeCell ref="B4:B5"/>
    <mergeCell ref="E4:G4"/>
    <mergeCell ref="H4:H5"/>
    <mergeCell ref="I4:K4"/>
    <mergeCell ref="L4:O4"/>
    <mergeCell ref="A16:A19"/>
    <mergeCell ref="A21:A24"/>
    <mergeCell ref="A26:O26"/>
    <mergeCell ref="A27:A28"/>
  </mergeCells>
  <pageMargins left="0.7" right="0.7" top="0.75" bottom="0.75" header="0.3" footer="0.3"/>
  <pageSetup paperSize="9" scale="6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8"/>
  <sheetViews>
    <sheetView topLeftCell="A13" workbookViewId="0">
      <selection activeCell="E27" sqref="E27"/>
    </sheetView>
  </sheetViews>
  <sheetFormatPr defaultRowHeight="14.4"/>
  <cols>
    <col min="1" max="1" width="21.88671875" customWidth="1"/>
    <col min="2" max="2" width="30.88671875" customWidth="1"/>
    <col min="3" max="3" width="15.44140625" customWidth="1"/>
    <col min="4" max="4" width="16.88671875" customWidth="1"/>
    <col min="7" max="7" width="10.5546875" customWidth="1"/>
    <col min="8" max="8" width="12.6640625" customWidth="1"/>
    <col min="9" max="9" width="7.109375" customWidth="1"/>
    <col min="10" max="10" width="6.88671875" customWidth="1"/>
    <col min="11" max="11" width="6.33203125" customWidth="1"/>
    <col min="12" max="12" width="7.33203125" customWidth="1"/>
    <col min="13" max="13" width="7.44140625" customWidth="1"/>
    <col min="14" max="14" width="7.88671875" customWidth="1"/>
    <col min="15" max="15" width="10.33203125" customWidth="1"/>
    <col min="17" max="17" width="23.109375" customWidth="1"/>
    <col min="18" max="18" width="17.88671875" customWidth="1"/>
  </cols>
  <sheetData>
    <row r="1" spans="1:19" ht="15.6">
      <c r="A1" s="50" t="s">
        <v>204</v>
      </c>
      <c r="B1" s="50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9" ht="15.6">
      <c r="A2" s="50" t="s">
        <v>198</v>
      </c>
      <c r="B2" s="50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5.6">
      <c r="A3" s="50" t="s">
        <v>235</v>
      </c>
      <c r="B3" s="52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43"/>
    </row>
    <row r="4" spans="1:19">
      <c r="A4" s="98"/>
      <c r="B4" s="108" t="s">
        <v>0</v>
      </c>
      <c r="C4" s="107" t="s">
        <v>150</v>
      </c>
      <c r="D4" s="108"/>
      <c r="E4" s="128" t="s">
        <v>1</v>
      </c>
      <c r="F4" s="128"/>
      <c r="G4" s="128"/>
      <c r="H4" s="129" t="s">
        <v>14</v>
      </c>
      <c r="I4" s="128" t="s">
        <v>2</v>
      </c>
      <c r="J4" s="128"/>
      <c r="K4" s="128"/>
      <c r="L4" s="128" t="s">
        <v>3</v>
      </c>
      <c r="M4" s="128"/>
      <c r="N4" s="128"/>
      <c r="O4" s="128"/>
      <c r="P4" s="43"/>
    </row>
    <row r="5" spans="1:19">
      <c r="A5" s="99"/>
      <c r="B5" s="108"/>
      <c r="C5" s="76" t="s">
        <v>152</v>
      </c>
      <c r="D5" s="66" t="s">
        <v>151</v>
      </c>
      <c r="E5" s="42" t="s">
        <v>4</v>
      </c>
      <c r="F5" s="42" t="s">
        <v>5</v>
      </c>
      <c r="G5" s="42" t="s">
        <v>6</v>
      </c>
      <c r="H5" s="130"/>
      <c r="I5" s="42" t="s">
        <v>7</v>
      </c>
      <c r="J5" s="42" t="s">
        <v>8</v>
      </c>
      <c r="K5" s="42" t="s">
        <v>9</v>
      </c>
      <c r="L5" s="42" t="s">
        <v>10</v>
      </c>
      <c r="M5" s="42" t="s">
        <v>11</v>
      </c>
      <c r="N5" s="42" t="s">
        <v>12</v>
      </c>
      <c r="O5" s="42" t="s">
        <v>13</v>
      </c>
      <c r="P5" s="43"/>
    </row>
    <row r="6" spans="1:19">
      <c r="A6" s="107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43"/>
    </row>
    <row r="7" spans="1:19" ht="18">
      <c r="A7" s="98" t="s">
        <v>175</v>
      </c>
      <c r="B7" s="41" t="s">
        <v>47</v>
      </c>
      <c r="C7" s="107">
        <v>200</v>
      </c>
      <c r="D7" s="108"/>
      <c r="E7" s="42">
        <v>27.8</v>
      </c>
      <c r="F7" s="42">
        <v>19.2</v>
      </c>
      <c r="G7" s="42">
        <v>42.16</v>
      </c>
      <c r="H7" s="42">
        <v>354</v>
      </c>
      <c r="I7" s="42">
        <v>0.09</v>
      </c>
      <c r="J7" s="42">
        <v>0.48</v>
      </c>
      <c r="K7" s="42">
        <v>134.55000000000001</v>
      </c>
      <c r="L7" s="42">
        <v>130</v>
      </c>
      <c r="M7" s="42">
        <v>371.96</v>
      </c>
      <c r="N7" s="42">
        <v>45.53</v>
      </c>
      <c r="O7" s="42">
        <v>1.24</v>
      </c>
      <c r="P7" s="43"/>
      <c r="Q7" s="17"/>
      <c r="R7" s="30"/>
    </row>
    <row r="8" spans="1:19" ht="18">
      <c r="A8" s="101"/>
      <c r="B8" s="44" t="s">
        <v>67</v>
      </c>
      <c r="C8" s="45">
        <v>153</v>
      </c>
      <c r="D8" s="46">
        <v>151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3"/>
      <c r="Q8" s="17"/>
      <c r="R8" s="30"/>
    </row>
    <row r="9" spans="1:19">
      <c r="A9" s="101"/>
      <c r="B9" s="44" t="s">
        <v>91</v>
      </c>
      <c r="C9" s="45">
        <v>15</v>
      </c>
      <c r="D9" s="46">
        <v>15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3"/>
      <c r="Q9" s="15"/>
      <c r="R9" s="135"/>
      <c r="S9" s="135"/>
    </row>
    <row r="10" spans="1:19">
      <c r="A10" s="101"/>
      <c r="B10" s="44" t="s">
        <v>92</v>
      </c>
      <c r="C10" s="45">
        <v>15</v>
      </c>
      <c r="D10" s="46">
        <v>15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3"/>
      <c r="Q10" s="12"/>
      <c r="R10" s="13"/>
      <c r="S10" s="13"/>
    </row>
    <row r="11" spans="1:19">
      <c r="A11" s="101"/>
      <c r="B11" s="44" t="s">
        <v>93</v>
      </c>
      <c r="C11" s="45">
        <v>4</v>
      </c>
      <c r="D11" s="70" t="s">
        <v>154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3"/>
      <c r="Q11" s="12"/>
      <c r="R11" s="13"/>
      <c r="S11" s="13"/>
    </row>
    <row r="12" spans="1:19">
      <c r="A12" s="101"/>
      <c r="B12" s="44" t="s">
        <v>53</v>
      </c>
      <c r="C12" s="45">
        <v>5</v>
      </c>
      <c r="D12" s="46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3"/>
      <c r="Q12" s="12"/>
      <c r="R12" s="13"/>
      <c r="S12" s="13"/>
    </row>
    <row r="13" spans="1:19">
      <c r="A13" s="101"/>
      <c r="B13" s="44" t="s">
        <v>70</v>
      </c>
      <c r="C13" s="45">
        <v>5</v>
      </c>
      <c r="D13" s="46">
        <v>5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3"/>
      <c r="Q13" s="12"/>
      <c r="R13" s="13"/>
      <c r="S13" s="21"/>
    </row>
    <row r="14" spans="1:19">
      <c r="A14" s="99"/>
      <c r="B14" s="44" t="s">
        <v>94</v>
      </c>
      <c r="C14" s="45">
        <v>5</v>
      </c>
      <c r="D14" s="46">
        <v>5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3"/>
      <c r="Q14" s="12"/>
      <c r="R14" s="13"/>
      <c r="S14" s="13"/>
    </row>
    <row r="15" spans="1:19">
      <c r="A15" s="98" t="s">
        <v>172</v>
      </c>
      <c r="B15" s="41" t="s">
        <v>29</v>
      </c>
      <c r="C15" s="107">
        <v>20</v>
      </c>
      <c r="D15" s="108"/>
      <c r="E15" s="42">
        <v>0</v>
      </c>
      <c r="F15" s="42">
        <v>16.399999999999999</v>
      </c>
      <c r="G15" s="42">
        <v>0.2</v>
      </c>
      <c r="H15" s="42">
        <v>150</v>
      </c>
      <c r="I15" s="42">
        <v>0</v>
      </c>
      <c r="J15" s="42">
        <v>0</v>
      </c>
      <c r="K15" s="42">
        <v>118</v>
      </c>
      <c r="L15" s="42">
        <v>2</v>
      </c>
      <c r="M15" s="42">
        <v>4</v>
      </c>
      <c r="N15" s="42">
        <v>0</v>
      </c>
      <c r="O15" s="42">
        <v>0</v>
      </c>
      <c r="P15" s="43"/>
      <c r="Q15" s="12"/>
      <c r="R15" s="13"/>
      <c r="S15" s="13"/>
    </row>
    <row r="16" spans="1:19">
      <c r="A16" s="99"/>
      <c r="B16" s="44" t="s">
        <v>53</v>
      </c>
      <c r="C16" s="45">
        <v>20</v>
      </c>
      <c r="D16" s="46">
        <v>20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3"/>
      <c r="Q16" s="12"/>
      <c r="R16" s="13"/>
      <c r="S16" s="13"/>
    </row>
    <row r="17" spans="1:18" ht="18">
      <c r="A17" s="98" t="s">
        <v>167</v>
      </c>
      <c r="B17" s="41" t="s">
        <v>30</v>
      </c>
      <c r="C17" s="107" t="s">
        <v>48</v>
      </c>
      <c r="D17" s="108"/>
      <c r="E17" s="42">
        <v>0.434</v>
      </c>
      <c r="F17" s="42">
        <v>0</v>
      </c>
      <c r="G17" s="42">
        <v>46.033000000000001</v>
      </c>
      <c r="H17" s="42">
        <v>46.033000000000001</v>
      </c>
      <c r="I17" s="42">
        <v>0.02</v>
      </c>
      <c r="J17" s="42">
        <v>0.08</v>
      </c>
      <c r="K17" s="42">
        <v>0</v>
      </c>
      <c r="L17" s="42">
        <v>3.0939999999999999</v>
      </c>
      <c r="M17" s="42">
        <v>2.7949999999999999</v>
      </c>
      <c r="N17" s="42">
        <v>0.55000000000000004</v>
      </c>
      <c r="O17" s="42">
        <v>2E-3</v>
      </c>
      <c r="P17" s="43"/>
      <c r="Q17" s="17"/>
      <c r="R17" s="30"/>
    </row>
    <row r="18" spans="1:18" ht="18">
      <c r="A18" s="101"/>
      <c r="B18" s="44" t="s">
        <v>72</v>
      </c>
      <c r="C18" s="45">
        <v>2</v>
      </c>
      <c r="D18" s="46">
        <v>2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3"/>
      <c r="Q18" s="17"/>
      <c r="R18" s="30"/>
    </row>
    <row r="19" spans="1:18" ht="18">
      <c r="A19" s="101"/>
      <c r="B19" s="44" t="s">
        <v>68</v>
      </c>
      <c r="C19" s="45">
        <v>15</v>
      </c>
      <c r="D19" s="46">
        <v>15</v>
      </c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3"/>
      <c r="Q19" s="17"/>
      <c r="R19" s="30"/>
    </row>
    <row r="20" spans="1:18" ht="18">
      <c r="A20" s="99"/>
      <c r="B20" s="44" t="s">
        <v>73</v>
      </c>
      <c r="C20" s="45">
        <v>7</v>
      </c>
      <c r="D20" s="46">
        <v>7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3"/>
      <c r="Q20" s="17"/>
      <c r="R20" s="30"/>
    </row>
    <row r="21" spans="1:18" ht="18">
      <c r="A21" s="71"/>
      <c r="B21" s="41" t="s">
        <v>18</v>
      </c>
      <c r="C21" s="107">
        <v>50</v>
      </c>
      <c r="D21" s="108"/>
      <c r="E21" s="72">
        <v>3.8</v>
      </c>
      <c r="F21" s="42">
        <v>0.45</v>
      </c>
      <c r="G21" s="42">
        <v>24.9</v>
      </c>
      <c r="H21" s="42">
        <v>113.22</v>
      </c>
      <c r="I21" s="42">
        <v>0.08</v>
      </c>
      <c r="J21" s="42">
        <v>0</v>
      </c>
      <c r="K21" s="42">
        <v>0</v>
      </c>
      <c r="L21" s="42">
        <v>13.02</v>
      </c>
      <c r="M21" s="42">
        <v>41.5</v>
      </c>
      <c r="N21" s="42">
        <v>17.53</v>
      </c>
      <c r="O21" s="42">
        <v>0.8</v>
      </c>
      <c r="P21" s="43"/>
      <c r="Q21" s="17"/>
      <c r="R21" s="30"/>
    </row>
    <row r="22" spans="1:18" ht="18">
      <c r="A22" s="71"/>
      <c r="B22" s="41" t="s">
        <v>106</v>
      </c>
      <c r="C22" s="107">
        <v>100</v>
      </c>
      <c r="D22" s="108"/>
      <c r="E22" s="72">
        <v>0.4</v>
      </c>
      <c r="F22" s="42">
        <v>0.4</v>
      </c>
      <c r="G22" s="42">
        <v>9.8000000000000007</v>
      </c>
      <c r="H22" s="42">
        <v>47</v>
      </c>
      <c r="I22" s="42">
        <v>0.03</v>
      </c>
      <c r="J22" s="42">
        <v>10</v>
      </c>
      <c r="K22" s="42"/>
      <c r="L22" s="42">
        <v>13.05</v>
      </c>
      <c r="M22" s="42">
        <v>11</v>
      </c>
      <c r="N22" s="42">
        <v>9</v>
      </c>
      <c r="O22" s="42">
        <v>2.2000000000000002</v>
      </c>
      <c r="P22" s="43"/>
      <c r="Q22" s="17"/>
      <c r="R22" s="30"/>
    </row>
    <row r="23" spans="1:18" ht="18">
      <c r="A23" s="71"/>
      <c r="B23" s="41" t="s">
        <v>19</v>
      </c>
      <c r="C23" s="107">
        <v>592</v>
      </c>
      <c r="D23" s="108"/>
      <c r="E23" s="42">
        <f t="shared" ref="E23:O23" si="0">SUM(E7:E22)</f>
        <v>32.433999999999997</v>
      </c>
      <c r="F23" s="42">
        <f t="shared" si="0"/>
        <v>36.449999999999996</v>
      </c>
      <c r="G23" s="42">
        <f t="shared" si="0"/>
        <v>123.093</v>
      </c>
      <c r="H23" s="42">
        <f>SUM(H7:H22)</f>
        <v>710.25300000000004</v>
      </c>
      <c r="I23" s="42">
        <f t="shared" si="0"/>
        <v>0.22</v>
      </c>
      <c r="J23" s="42">
        <f t="shared" si="0"/>
        <v>10.56</v>
      </c>
      <c r="K23" s="42">
        <f t="shared" si="0"/>
        <v>252.55</v>
      </c>
      <c r="L23" s="42">
        <f t="shared" si="0"/>
        <v>161.16400000000002</v>
      </c>
      <c r="M23" s="42">
        <f t="shared" si="0"/>
        <v>431.255</v>
      </c>
      <c r="N23" s="42">
        <f t="shared" si="0"/>
        <v>72.61</v>
      </c>
      <c r="O23" s="42">
        <f t="shared" si="0"/>
        <v>4.242</v>
      </c>
      <c r="P23" s="43"/>
      <c r="Q23" s="17"/>
      <c r="R23" s="30"/>
    </row>
    <row r="24" spans="1:18" ht="18">
      <c r="A24" s="107" t="s">
        <v>20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08"/>
      <c r="P24" s="43"/>
      <c r="Q24" s="17"/>
      <c r="R24" s="30"/>
    </row>
    <row r="25" spans="1:18" ht="28.8">
      <c r="A25" s="98" t="s">
        <v>185</v>
      </c>
      <c r="B25" s="68" t="s">
        <v>233</v>
      </c>
      <c r="C25" s="107">
        <v>100</v>
      </c>
      <c r="D25" s="108"/>
      <c r="E25" s="42">
        <v>1.1299999999999999</v>
      </c>
      <c r="F25" s="42">
        <v>6.19</v>
      </c>
      <c r="G25" s="42">
        <v>4.72</v>
      </c>
      <c r="H25" s="42">
        <v>79.099999999999994</v>
      </c>
      <c r="I25" s="42">
        <v>0.06</v>
      </c>
      <c r="J25" s="42">
        <v>20.420000000000002</v>
      </c>
      <c r="K25" s="42">
        <v>0</v>
      </c>
      <c r="L25" s="42">
        <v>17.579999999999998</v>
      </c>
      <c r="M25" s="42">
        <v>32.880000000000003</v>
      </c>
      <c r="N25" s="42">
        <v>17.79</v>
      </c>
      <c r="O25" s="42">
        <v>0.84</v>
      </c>
      <c r="P25" s="43"/>
      <c r="Q25" s="19"/>
      <c r="R25" s="30"/>
    </row>
    <row r="26" spans="1:18" ht="18">
      <c r="A26" s="101"/>
      <c r="B26" s="44" t="s">
        <v>234</v>
      </c>
      <c r="C26" s="45">
        <v>84.7</v>
      </c>
      <c r="D26" s="46">
        <v>70.8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3"/>
      <c r="Q26" s="19"/>
      <c r="R26" s="30"/>
    </row>
    <row r="27" spans="1:18" ht="18">
      <c r="A27" s="101"/>
      <c r="B27" s="44" t="s">
        <v>60</v>
      </c>
      <c r="C27" s="45">
        <v>28.8</v>
      </c>
      <c r="D27" s="46">
        <v>24.2</v>
      </c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3"/>
      <c r="Q27" s="19"/>
      <c r="R27" s="30"/>
    </row>
    <row r="28" spans="1:18" ht="18">
      <c r="A28" s="99"/>
      <c r="B28" s="44" t="s">
        <v>75</v>
      </c>
      <c r="C28" s="45">
        <v>5</v>
      </c>
      <c r="D28" s="46">
        <v>5</v>
      </c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3"/>
      <c r="Q28" s="19"/>
      <c r="R28" s="30"/>
    </row>
    <row r="29" spans="1:18" ht="18">
      <c r="A29" s="98" t="s">
        <v>186</v>
      </c>
      <c r="B29" s="41" t="s">
        <v>49</v>
      </c>
      <c r="C29" s="107">
        <v>300</v>
      </c>
      <c r="D29" s="108"/>
      <c r="E29" s="42">
        <v>2</v>
      </c>
      <c r="F29" s="42">
        <v>5.1100000000000003</v>
      </c>
      <c r="G29" s="42">
        <v>16.93</v>
      </c>
      <c r="H29" s="42">
        <v>121.75</v>
      </c>
      <c r="I29" s="42">
        <v>0.1</v>
      </c>
      <c r="J29" s="42">
        <v>7.54</v>
      </c>
      <c r="K29" s="42">
        <v>0</v>
      </c>
      <c r="L29" s="42">
        <v>24.95</v>
      </c>
      <c r="M29" s="42">
        <v>63.3</v>
      </c>
      <c r="N29" s="42">
        <v>26.4</v>
      </c>
      <c r="O29" s="42">
        <v>0.94</v>
      </c>
      <c r="P29" s="43"/>
      <c r="Q29" s="19"/>
      <c r="R29" s="31"/>
    </row>
    <row r="30" spans="1:18" ht="18">
      <c r="A30" s="101"/>
      <c r="B30" s="44" t="s">
        <v>58</v>
      </c>
      <c r="C30" s="45">
        <v>195</v>
      </c>
      <c r="D30" s="46">
        <v>165</v>
      </c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3"/>
      <c r="Q30" s="19"/>
      <c r="R30" s="31"/>
    </row>
    <row r="31" spans="1:18" ht="18">
      <c r="A31" s="101"/>
      <c r="B31" s="44" t="s">
        <v>95</v>
      </c>
      <c r="C31" s="45">
        <v>25</v>
      </c>
      <c r="D31" s="46">
        <v>25</v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3"/>
      <c r="Q31" s="19"/>
      <c r="R31" s="31"/>
    </row>
    <row r="32" spans="1:18" ht="18">
      <c r="A32" s="101"/>
      <c r="B32" s="44" t="s">
        <v>60</v>
      </c>
      <c r="C32" s="45">
        <v>15</v>
      </c>
      <c r="D32" s="46">
        <v>13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3"/>
      <c r="Q32" s="19"/>
      <c r="R32" s="31"/>
    </row>
    <row r="33" spans="1:16">
      <c r="A33" s="101"/>
      <c r="B33" s="44" t="s">
        <v>59</v>
      </c>
      <c r="C33" s="45">
        <v>15</v>
      </c>
      <c r="D33" s="46">
        <v>13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3"/>
    </row>
    <row r="34" spans="1:16">
      <c r="A34" s="101"/>
      <c r="B34" s="44" t="s">
        <v>87</v>
      </c>
      <c r="C34" s="45">
        <v>14</v>
      </c>
      <c r="D34" s="46">
        <v>14</v>
      </c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3"/>
    </row>
    <row r="35" spans="1:16">
      <c r="A35" s="101"/>
      <c r="B35" s="44" t="s">
        <v>75</v>
      </c>
      <c r="C35" s="45">
        <v>5</v>
      </c>
      <c r="D35" s="46">
        <v>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3"/>
    </row>
    <row r="36" spans="1:16">
      <c r="A36" s="101"/>
      <c r="B36" s="44" t="s">
        <v>70</v>
      </c>
      <c r="C36" s="45">
        <v>4</v>
      </c>
      <c r="D36" s="46">
        <v>4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3"/>
    </row>
    <row r="37" spans="1:16">
      <c r="A37" s="101"/>
      <c r="B37" s="44" t="s">
        <v>86</v>
      </c>
      <c r="C37" s="45">
        <v>62</v>
      </c>
      <c r="D37" s="46">
        <v>60.7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3"/>
    </row>
    <row r="38" spans="1:16">
      <c r="A38" s="99"/>
      <c r="B38" s="44" t="s">
        <v>117</v>
      </c>
      <c r="C38" s="45">
        <v>0.3</v>
      </c>
      <c r="D38" s="46">
        <v>0.3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3"/>
    </row>
    <row r="39" spans="1:16">
      <c r="A39" s="98" t="s">
        <v>187</v>
      </c>
      <c r="B39" s="41" t="s">
        <v>145</v>
      </c>
      <c r="C39" s="107">
        <v>100</v>
      </c>
      <c r="D39" s="108"/>
      <c r="E39" s="42">
        <v>25.38</v>
      </c>
      <c r="F39" s="42">
        <v>21.25</v>
      </c>
      <c r="G39" s="42">
        <v>44.61</v>
      </c>
      <c r="H39" s="42">
        <v>471.25</v>
      </c>
      <c r="I39" s="42">
        <v>0.08</v>
      </c>
      <c r="J39" s="42">
        <v>1.26</v>
      </c>
      <c r="K39" s="42">
        <v>60</v>
      </c>
      <c r="L39" s="42">
        <v>56.38</v>
      </c>
      <c r="M39" s="42">
        <v>249.13</v>
      </c>
      <c r="N39" s="42">
        <v>59.37</v>
      </c>
      <c r="O39" s="42">
        <v>2.74</v>
      </c>
      <c r="P39" s="43"/>
    </row>
    <row r="40" spans="1:16">
      <c r="A40" s="101"/>
      <c r="B40" s="44" t="s">
        <v>146</v>
      </c>
      <c r="C40" s="45">
        <v>11</v>
      </c>
      <c r="D40" s="46">
        <v>9.6</v>
      </c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3"/>
    </row>
    <row r="41" spans="1:16">
      <c r="A41" s="101"/>
      <c r="B41" s="44" t="s">
        <v>53</v>
      </c>
      <c r="C41" s="45">
        <v>5</v>
      </c>
      <c r="D41" s="46">
        <v>5</v>
      </c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3"/>
    </row>
    <row r="42" spans="1:16">
      <c r="A42" s="101"/>
      <c r="B42" s="44" t="s">
        <v>59</v>
      </c>
      <c r="C42" s="45">
        <v>20</v>
      </c>
      <c r="D42" s="46">
        <v>17</v>
      </c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3"/>
    </row>
    <row r="43" spans="1:16">
      <c r="A43" s="101"/>
      <c r="B43" s="44" t="s">
        <v>60</v>
      </c>
      <c r="C43" s="45">
        <v>15</v>
      </c>
      <c r="D43" s="46">
        <v>13</v>
      </c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3"/>
    </row>
    <row r="44" spans="1:16">
      <c r="A44" s="101"/>
      <c r="B44" s="44" t="s">
        <v>80</v>
      </c>
      <c r="C44" s="45">
        <v>10</v>
      </c>
      <c r="D44" s="46">
        <v>10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3"/>
    </row>
    <row r="45" spans="1:16">
      <c r="A45" s="101"/>
      <c r="B45" s="44" t="s">
        <v>95</v>
      </c>
      <c r="C45" s="45">
        <v>42.7</v>
      </c>
      <c r="D45" s="45">
        <v>35.700000000000003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3"/>
    </row>
    <row r="46" spans="1:16">
      <c r="A46" s="99"/>
      <c r="B46" s="44" t="s">
        <v>117</v>
      </c>
      <c r="C46" s="45">
        <v>0.3</v>
      </c>
      <c r="D46" s="46">
        <v>0.3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3"/>
    </row>
    <row r="47" spans="1:16">
      <c r="A47" s="98" t="s">
        <v>182</v>
      </c>
      <c r="B47" s="41" t="s">
        <v>123</v>
      </c>
      <c r="C47" s="107">
        <v>200</v>
      </c>
      <c r="D47" s="108"/>
      <c r="E47" s="42">
        <v>0</v>
      </c>
      <c r="F47" s="42">
        <v>0</v>
      </c>
      <c r="G47" s="42">
        <v>26.06</v>
      </c>
      <c r="H47" s="42">
        <v>95.96</v>
      </c>
      <c r="I47" s="42">
        <v>0</v>
      </c>
      <c r="J47" s="42">
        <v>0.153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3"/>
    </row>
    <row r="48" spans="1:16">
      <c r="A48" s="101"/>
      <c r="B48" s="44" t="s">
        <v>96</v>
      </c>
      <c r="C48" s="45">
        <v>24</v>
      </c>
      <c r="D48" s="46">
        <v>24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3"/>
    </row>
    <row r="49" spans="1:16">
      <c r="A49" s="99"/>
      <c r="B49" s="44" t="s">
        <v>68</v>
      </c>
      <c r="C49" s="45">
        <v>10</v>
      </c>
      <c r="D49" s="46">
        <v>10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3"/>
    </row>
    <row r="50" spans="1:16">
      <c r="A50" s="71"/>
      <c r="B50" s="41" t="s">
        <v>18</v>
      </c>
      <c r="C50" s="107">
        <v>50</v>
      </c>
      <c r="D50" s="108"/>
      <c r="E50" s="72">
        <v>3.8</v>
      </c>
      <c r="F50" s="42">
        <v>0.45</v>
      </c>
      <c r="G50" s="42">
        <v>24.9</v>
      </c>
      <c r="H50" s="42">
        <v>113.22</v>
      </c>
      <c r="I50" s="42">
        <v>0.08</v>
      </c>
      <c r="J50" s="42">
        <v>0</v>
      </c>
      <c r="K50" s="42">
        <v>0</v>
      </c>
      <c r="L50" s="42">
        <v>13.02</v>
      </c>
      <c r="M50" s="42">
        <v>41.5</v>
      </c>
      <c r="N50" s="42">
        <v>17.53</v>
      </c>
      <c r="O50" s="42">
        <v>0.8</v>
      </c>
      <c r="P50" s="43"/>
    </row>
    <row r="51" spans="1:16">
      <c r="A51" s="71"/>
      <c r="B51" s="41" t="s">
        <v>23</v>
      </c>
      <c r="C51" s="107">
        <v>50</v>
      </c>
      <c r="D51" s="108"/>
      <c r="E51" s="42">
        <v>2.75</v>
      </c>
      <c r="F51" s="42">
        <v>0.5</v>
      </c>
      <c r="G51" s="42">
        <v>17</v>
      </c>
      <c r="H51" s="42">
        <v>85</v>
      </c>
      <c r="I51" s="42">
        <v>0.09</v>
      </c>
      <c r="J51" s="42">
        <v>0</v>
      </c>
      <c r="K51" s="42">
        <v>0</v>
      </c>
      <c r="L51" s="42">
        <v>10.5</v>
      </c>
      <c r="M51" s="42">
        <v>87</v>
      </c>
      <c r="N51" s="42">
        <v>28.5</v>
      </c>
      <c r="O51" s="42">
        <v>1.8</v>
      </c>
      <c r="P51" s="43"/>
    </row>
    <row r="52" spans="1:16">
      <c r="A52" s="71"/>
      <c r="B52" s="41" t="s">
        <v>25</v>
      </c>
      <c r="C52" s="107">
        <f>C51+C50+C47+C39+C29+C25</f>
        <v>800</v>
      </c>
      <c r="D52" s="108"/>
      <c r="E52" s="42">
        <f t="shared" ref="E52:O52" si="1">SUM(E25:E51)</f>
        <v>35.059999999999995</v>
      </c>
      <c r="F52" s="42">
        <f t="shared" si="1"/>
        <v>33.5</v>
      </c>
      <c r="G52" s="42">
        <f t="shared" si="1"/>
        <v>134.22</v>
      </c>
      <c r="H52" s="42">
        <f>SUM(H25:H51)</f>
        <v>966.28000000000009</v>
      </c>
      <c r="I52" s="42">
        <f t="shared" si="1"/>
        <v>0.41000000000000003</v>
      </c>
      <c r="J52" s="42">
        <f t="shared" si="1"/>
        <v>29.373000000000001</v>
      </c>
      <c r="K52" s="42">
        <f t="shared" si="1"/>
        <v>60</v>
      </c>
      <c r="L52" s="42">
        <f t="shared" si="1"/>
        <v>122.42999999999999</v>
      </c>
      <c r="M52" s="42">
        <f t="shared" si="1"/>
        <v>473.81</v>
      </c>
      <c r="N52" s="42">
        <f t="shared" si="1"/>
        <v>149.59</v>
      </c>
      <c r="O52" s="42">
        <f t="shared" si="1"/>
        <v>7.1199999999999992</v>
      </c>
      <c r="P52" s="43"/>
    </row>
    <row r="53" spans="1:16">
      <c r="A53" s="71"/>
      <c r="B53" s="67" t="s">
        <v>158</v>
      </c>
      <c r="C53" s="107">
        <f>C52+C23</f>
        <v>1392</v>
      </c>
      <c r="D53" s="108"/>
      <c r="E53" s="42">
        <f>SUM(E23+E52)</f>
        <v>67.494</v>
      </c>
      <c r="F53" s="42">
        <f t="shared" ref="F53:O53" si="2">SUM(F23+F52)</f>
        <v>69.949999999999989</v>
      </c>
      <c r="G53" s="42">
        <f t="shared" si="2"/>
        <v>257.31299999999999</v>
      </c>
      <c r="H53" s="42">
        <f t="shared" si="2"/>
        <v>1676.5330000000001</v>
      </c>
      <c r="I53" s="42">
        <f t="shared" si="2"/>
        <v>0.63</v>
      </c>
      <c r="J53" s="42">
        <f t="shared" si="2"/>
        <v>39.933</v>
      </c>
      <c r="K53" s="42">
        <f t="shared" si="2"/>
        <v>312.55</v>
      </c>
      <c r="L53" s="42">
        <f t="shared" si="2"/>
        <v>283.59399999999999</v>
      </c>
      <c r="M53" s="42">
        <f t="shared" si="2"/>
        <v>905.06500000000005</v>
      </c>
      <c r="N53" s="42">
        <f t="shared" si="2"/>
        <v>222.2</v>
      </c>
      <c r="O53" s="42">
        <f t="shared" si="2"/>
        <v>11.361999999999998</v>
      </c>
      <c r="P53" s="43"/>
    </row>
    <row r="54" spans="1:16">
      <c r="A54" s="107" t="s">
        <v>107</v>
      </c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08"/>
      <c r="P54" s="43"/>
    </row>
    <row r="55" spans="1:16">
      <c r="A55" s="71"/>
      <c r="B55" s="41" t="s">
        <v>111</v>
      </c>
      <c r="C55" s="107">
        <v>200</v>
      </c>
      <c r="D55" s="108"/>
      <c r="E55" s="42">
        <v>5.8</v>
      </c>
      <c r="F55" s="42">
        <v>5</v>
      </c>
      <c r="G55" s="42">
        <v>8</v>
      </c>
      <c r="H55" s="42">
        <v>106</v>
      </c>
      <c r="I55" s="42">
        <v>0.08</v>
      </c>
      <c r="J55" s="42">
        <v>0.34</v>
      </c>
      <c r="K55" s="42">
        <v>1.4</v>
      </c>
      <c r="L55" s="42">
        <v>40</v>
      </c>
      <c r="M55" s="42">
        <v>240</v>
      </c>
      <c r="N55" s="42">
        <v>180</v>
      </c>
      <c r="O55" s="42">
        <v>0.2</v>
      </c>
      <c r="P55" s="43"/>
    </row>
    <row r="56" spans="1:16">
      <c r="A56" s="16"/>
      <c r="B56" s="33" t="s">
        <v>109</v>
      </c>
      <c r="C56" s="122">
        <v>30</v>
      </c>
      <c r="D56" s="123"/>
      <c r="E56" s="7">
        <v>2.25</v>
      </c>
      <c r="F56" s="7">
        <v>2.94</v>
      </c>
      <c r="G56" s="7">
        <v>22.32</v>
      </c>
      <c r="H56" s="7">
        <v>125.1</v>
      </c>
      <c r="I56" s="7">
        <v>0.02</v>
      </c>
      <c r="J56" s="7">
        <v>0.02</v>
      </c>
      <c r="K56" s="7"/>
      <c r="L56" s="7">
        <v>3</v>
      </c>
      <c r="M56" s="7">
        <v>8.6999999999999993</v>
      </c>
      <c r="N56" s="7">
        <v>27</v>
      </c>
      <c r="O56" s="7">
        <v>0.63</v>
      </c>
    </row>
    <row r="57" spans="1:16">
      <c r="A57" s="16"/>
      <c r="B57" s="33" t="s">
        <v>116</v>
      </c>
      <c r="C57" s="118"/>
      <c r="D57" s="119"/>
      <c r="E57" s="7">
        <f>SUM(E55:E56)</f>
        <v>8.0500000000000007</v>
      </c>
      <c r="F57" s="7">
        <f t="shared" ref="F57:O57" si="3">SUM(F55:F56)</f>
        <v>7.9399999999999995</v>
      </c>
      <c r="G57" s="7">
        <f t="shared" si="3"/>
        <v>30.32</v>
      </c>
      <c r="H57" s="7">
        <f t="shared" si="3"/>
        <v>231.1</v>
      </c>
      <c r="I57" s="7">
        <f t="shared" si="3"/>
        <v>0.1</v>
      </c>
      <c r="J57" s="7">
        <f t="shared" si="3"/>
        <v>0.36000000000000004</v>
      </c>
      <c r="K57" s="7">
        <f t="shared" si="3"/>
        <v>1.4</v>
      </c>
      <c r="L57" s="7">
        <f t="shared" si="3"/>
        <v>43</v>
      </c>
      <c r="M57" s="7">
        <f t="shared" si="3"/>
        <v>248.7</v>
      </c>
      <c r="N57" s="7">
        <f t="shared" si="3"/>
        <v>207</v>
      </c>
      <c r="O57" s="7">
        <f t="shared" si="3"/>
        <v>0.83000000000000007</v>
      </c>
    </row>
    <row r="58" spans="1:16">
      <c r="A58" s="16"/>
      <c r="B58" s="33" t="s">
        <v>26</v>
      </c>
      <c r="C58" s="120"/>
      <c r="D58" s="121"/>
      <c r="E58" s="3">
        <f t="shared" ref="E58:O58" si="4">SUM(E23,E52,E57)</f>
        <v>75.543999999999997</v>
      </c>
      <c r="F58" s="7">
        <f t="shared" si="4"/>
        <v>77.889999999999986</v>
      </c>
      <c r="G58" s="7">
        <f t="shared" si="4"/>
        <v>287.63299999999998</v>
      </c>
      <c r="H58" s="7">
        <f t="shared" si="4"/>
        <v>1907.633</v>
      </c>
      <c r="I58" s="7">
        <f t="shared" si="4"/>
        <v>0.73</v>
      </c>
      <c r="J58" s="7">
        <f t="shared" si="4"/>
        <v>40.292999999999999</v>
      </c>
      <c r="K58" s="7">
        <f t="shared" si="4"/>
        <v>313.95</v>
      </c>
      <c r="L58" s="7">
        <f t="shared" si="4"/>
        <v>326.59399999999999</v>
      </c>
      <c r="M58" s="7">
        <f t="shared" si="4"/>
        <v>1153.7650000000001</v>
      </c>
      <c r="N58" s="7">
        <f t="shared" si="4"/>
        <v>429.2</v>
      </c>
      <c r="O58" s="7">
        <f t="shared" si="4"/>
        <v>12.191999999999998</v>
      </c>
    </row>
  </sheetData>
  <mergeCells count="35">
    <mergeCell ref="A4:A5"/>
    <mergeCell ref="A6:O6"/>
    <mergeCell ref="A7:A14"/>
    <mergeCell ref="A17:A20"/>
    <mergeCell ref="B4:B5"/>
    <mergeCell ref="E4:G4"/>
    <mergeCell ref="H4:H5"/>
    <mergeCell ref="I4:K4"/>
    <mergeCell ref="L4:O4"/>
    <mergeCell ref="A15:A16"/>
    <mergeCell ref="C39:D39"/>
    <mergeCell ref="C47:D47"/>
    <mergeCell ref="C50:D50"/>
    <mergeCell ref="C51:D51"/>
    <mergeCell ref="A24:O24"/>
    <mergeCell ref="A25:A28"/>
    <mergeCell ref="A29:A38"/>
    <mergeCell ref="A39:A46"/>
    <mergeCell ref="A47:A49"/>
    <mergeCell ref="C21:D21"/>
    <mergeCell ref="C22:D22"/>
    <mergeCell ref="C23:D23"/>
    <mergeCell ref="C25:D25"/>
    <mergeCell ref="C29:D29"/>
    <mergeCell ref="R9:S9"/>
    <mergeCell ref="C4:D4"/>
    <mergeCell ref="C7:D7"/>
    <mergeCell ref="C17:D17"/>
    <mergeCell ref="C15:D15"/>
    <mergeCell ref="C52:D52"/>
    <mergeCell ref="C55:D55"/>
    <mergeCell ref="C56:D56"/>
    <mergeCell ref="C57:D58"/>
    <mergeCell ref="C53:D53"/>
    <mergeCell ref="A54:O54"/>
  </mergeCells>
  <pageMargins left="0.7" right="0.7" top="0.75" bottom="0.28000000000000003" header="0.3" footer="0.3"/>
  <pageSetup paperSize="9" scale="54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62"/>
  <sheetViews>
    <sheetView topLeftCell="A36" workbookViewId="0">
      <selection activeCell="C57" sqref="C57:D57"/>
    </sheetView>
  </sheetViews>
  <sheetFormatPr defaultRowHeight="14.4"/>
  <cols>
    <col min="1" max="1" width="16.44140625" customWidth="1"/>
    <col min="2" max="2" width="32" customWidth="1"/>
    <col min="3" max="3" width="13.33203125" customWidth="1"/>
    <col min="4" max="4" width="9.6640625" customWidth="1"/>
    <col min="7" max="7" width="13.88671875" customWidth="1"/>
    <col min="8" max="8" width="10.44140625" customWidth="1"/>
    <col min="9" max="9" width="7.33203125" customWidth="1"/>
    <col min="10" max="10" width="8.109375" customWidth="1"/>
    <col min="11" max="11" width="7.5546875" customWidth="1"/>
    <col min="12" max="12" width="7" customWidth="1"/>
    <col min="13" max="13" width="9.109375" customWidth="1"/>
    <col min="14" max="14" width="8.88671875" customWidth="1"/>
    <col min="15" max="15" width="9.6640625" customWidth="1"/>
    <col min="17" max="17" width="26.6640625" customWidth="1"/>
  </cols>
  <sheetData>
    <row r="1" spans="1:30" ht="15.6">
      <c r="A1" s="50" t="s">
        <v>205</v>
      </c>
      <c r="B1" s="50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30" ht="15.6">
      <c r="A2" s="50" t="s">
        <v>200</v>
      </c>
      <c r="B2" s="50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30" ht="15.6">
      <c r="A3" s="50" t="s">
        <v>235</v>
      </c>
      <c r="B3" s="52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43"/>
    </row>
    <row r="4" spans="1:30">
      <c r="A4" s="98"/>
      <c r="B4" s="108" t="s">
        <v>0</v>
      </c>
      <c r="C4" s="107" t="s">
        <v>150</v>
      </c>
      <c r="D4" s="108"/>
      <c r="E4" s="128" t="s">
        <v>1</v>
      </c>
      <c r="F4" s="128"/>
      <c r="G4" s="128"/>
      <c r="H4" s="129" t="s">
        <v>14</v>
      </c>
      <c r="I4" s="128" t="s">
        <v>2</v>
      </c>
      <c r="J4" s="128"/>
      <c r="K4" s="128"/>
      <c r="L4" s="128" t="s">
        <v>3</v>
      </c>
      <c r="M4" s="128"/>
      <c r="N4" s="128"/>
      <c r="O4" s="128"/>
      <c r="P4" s="43"/>
    </row>
    <row r="5" spans="1:30">
      <c r="A5" s="99"/>
      <c r="B5" s="108"/>
      <c r="C5" s="49" t="s">
        <v>153</v>
      </c>
      <c r="D5" s="66" t="s">
        <v>151</v>
      </c>
      <c r="E5" s="42" t="s">
        <v>4</v>
      </c>
      <c r="F5" s="42" t="s">
        <v>5</v>
      </c>
      <c r="G5" s="42" t="s">
        <v>6</v>
      </c>
      <c r="H5" s="130"/>
      <c r="I5" s="42" t="s">
        <v>7</v>
      </c>
      <c r="J5" s="42" t="s">
        <v>8</v>
      </c>
      <c r="K5" s="42" t="s">
        <v>9</v>
      </c>
      <c r="L5" s="42" t="s">
        <v>10</v>
      </c>
      <c r="M5" s="42" t="s">
        <v>11</v>
      </c>
      <c r="N5" s="42" t="s">
        <v>12</v>
      </c>
      <c r="O5" s="42" t="s">
        <v>13</v>
      </c>
      <c r="P5" s="43"/>
    </row>
    <row r="6" spans="1:30">
      <c r="A6" s="107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43"/>
    </row>
    <row r="7" spans="1:30" ht="18">
      <c r="A7" s="98" t="s">
        <v>188</v>
      </c>
      <c r="B7" s="41" t="s">
        <v>147</v>
      </c>
      <c r="C7" s="107">
        <v>200</v>
      </c>
      <c r="D7" s="108"/>
      <c r="E7" s="42">
        <v>4.29</v>
      </c>
      <c r="F7" s="42">
        <v>3.87</v>
      </c>
      <c r="G7" s="42">
        <v>33.69</v>
      </c>
      <c r="H7" s="42">
        <v>187.15</v>
      </c>
      <c r="I7" s="42">
        <v>0.04</v>
      </c>
      <c r="J7" s="42">
        <v>0</v>
      </c>
      <c r="K7" s="42">
        <v>0.04</v>
      </c>
      <c r="L7" s="42">
        <v>10.16</v>
      </c>
      <c r="M7" s="42">
        <v>36.67</v>
      </c>
      <c r="N7" s="42">
        <v>7.5</v>
      </c>
      <c r="O7" s="42">
        <v>0.45</v>
      </c>
      <c r="P7" s="43"/>
      <c r="Q7" s="17"/>
      <c r="R7" s="30"/>
    </row>
    <row r="8" spans="1:30" ht="18">
      <c r="A8" s="101"/>
      <c r="B8" s="44" t="s">
        <v>91</v>
      </c>
      <c r="C8" s="45">
        <v>30.8</v>
      </c>
      <c r="D8" s="46">
        <v>30.8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3"/>
      <c r="Q8" s="17"/>
      <c r="R8" s="30"/>
    </row>
    <row r="9" spans="1:30" ht="18">
      <c r="A9" s="101"/>
      <c r="B9" s="44" t="s">
        <v>64</v>
      </c>
      <c r="C9" s="45">
        <v>100</v>
      </c>
      <c r="D9" s="46">
        <v>100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3"/>
      <c r="Q9" s="17"/>
      <c r="R9" s="30"/>
    </row>
    <row r="10" spans="1:30" ht="18">
      <c r="A10" s="101"/>
      <c r="B10" s="44" t="s">
        <v>53</v>
      </c>
      <c r="C10" s="45">
        <v>5</v>
      </c>
      <c r="D10" s="46">
        <v>5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3"/>
      <c r="Q10" s="17"/>
      <c r="R10" s="25"/>
    </row>
    <row r="11" spans="1:30" ht="18">
      <c r="A11" s="99"/>
      <c r="B11" s="44" t="s">
        <v>92</v>
      </c>
      <c r="C11" s="45">
        <v>7</v>
      </c>
      <c r="D11" s="46">
        <v>7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3"/>
      <c r="Q11" s="17"/>
      <c r="R11" s="30"/>
    </row>
    <row r="12" spans="1:30" ht="18">
      <c r="A12" s="98" t="s">
        <v>167</v>
      </c>
      <c r="B12" s="41" t="s">
        <v>30</v>
      </c>
      <c r="C12" s="107" t="s">
        <v>35</v>
      </c>
      <c r="D12" s="108"/>
      <c r="E12" s="42">
        <v>0.434</v>
      </c>
      <c r="F12" s="42">
        <v>0</v>
      </c>
      <c r="G12" s="79">
        <v>12.725</v>
      </c>
      <c r="H12" s="79">
        <v>46.033000000000001</v>
      </c>
      <c r="I12" s="79">
        <v>0.02</v>
      </c>
      <c r="J12" s="79">
        <v>0.08</v>
      </c>
      <c r="K12" s="79">
        <v>0</v>
      </c>
      <c r="L12" s="79">
        <v>3.0939999999999999</v>
      </c>
      <c r="M12" s="79">
        <v>2.7949999999999999</v>
      </c>
      <c r="N12" s="79">
        <v>0.55000000000000004</v>
      </c>
      <c r="O12" s="79">
        <v>2E-3</v>
      </c>
      <c r="P12" s="43"/>
      <c r="Q12" s="17"/>
      <c r="R12" s="30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8">
      <c r="A13" s="101"/>
      <c r="B13" s="44" t="s">
        <v>72</v>
      </c>
      <c r="C13" s="45">
        <v>2</v>
      </c>
      <c r="D13" s="46">
        <v>2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3"/>
      <c r="Q13" s="17"/>
      <c r="R13" s="30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0" ht="18">
      <c r="A14" s="101"/>
      <c r="B14" s="44" t="s">
        <v>68</v>
      </c>
      <c r="C14" s="45">
        <v>15</v>
      </c>
      <c r="D14" s="46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3"/>
      <c r="Q14" s="17"/>
      <c r="R14" s="30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18">
      <c r="A15" s="99"/>
      <c r="B15" s="44" t="s">
        <v>73</v>
      </c>
      <c r="C15" s="45">
        <v>7</v>
      </c>
      <c r="D15" s="46">
        <v>7</v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3"/>
      <c r="Q15" s="17"/>
      <c r="R15" s="30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30" ht="18">
      <c r="A16" s="98" t="s">
        <v>209</v>
      </c>
      <c r="B16" s="41" t="s">
        <v>134</v>
      </c>
      <c r="C16" s="107">
        <v>50</v>
      </c>
      <c r="D16" s="108"/>
      <c r="E16" s="42">
        <v>13.78</v>
      </c>
      <c r="F16" s="42">
        <v>12.64</v>
      </c>
      <c r="G16" s="42">
        <v>60.11</v>
      </c>
      <c r="H16" s="42">
        <v>394.55</v>
      </c>
      <c r="I16" s="42">
        <v>0.17</v>
      </c>
      <c r="J16" s="42">
        <v>0</v>
      </c>
      <c r="K16" s="42">
        <v>0.15</v>
      </c>
      <c r="L16" s="42">
        <v>215.99</v>
      </c>
      <c r="M16" s="42">
        <v>217</v>
      </c>
      <c r="N16" s="42">
        <v>42.91</v>
      </c>
      <c r="O16" s="42">
        <v>1.74</v>
      </c>
      <c r="P16" s="43"/>
      <c r="Q16" s="17"/>
      <c r="R16" s="30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45" ht="18">
      <c r="A17" s="101"/>
      <c r="B17" s="44" t="s">
        <v>135</v>
      </c>
      <c r="C17" s="45">
        <v>16</v>
      </c>
      <c r="D17" s="46">
        <v>16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3"/>
      <c r="Q17" s="17"/>
      <c r="R17" s="30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1:45" ht="18">
      <c r="A18" s="101"/>
      <c r="B18" s="44" t="s">
        <v>136</v>
      </c>
      <c r="C18" s="45">
        <v>30</v>
      </c>
      <c r="D18" s="46">
        <v>30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3"/>
      <c r="Q18" s="17"/>
      <c r="R18" s="30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45" ht="18">
      <c r="A19" s="99"/>
      <c r="B19" s="44" t="s">
        <v>53</v>
      </c>
      <c r="C19" s="45">
        <v>5</v>
      </c>
      <c r="D19" s="46">
        <v>5</v>
      </c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3"/>
      <c r="Q19" s="17"/>
      <c r="R19" s="30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1:45" ht="18">
      <c r="A20" s="71"/>
      <c r="B20" s="41" t="s">
        <v>18</v>
      </c>
      <c r="C20" s="107">
        <v>50</v>
      </c>
      <c r="D20" s="108"/>
      <c r="E20" s="72">
        <v>3.8</v>
      </c>
      <c r="F20" s="42">
        <v>0.45</v>
      </c>
      <c r="G20" s="42">
        <v>24.9</v>
      </c>
      <c r="H20" s="42">
        <v>113.22</v>
      </c>
      <c r="I20" s="42">
        <v>0.08</v>
      </c>
      <c r="J20" s="42">
        <v>0</v>
      </c>
      <c r="K20" s="42">
        <v>0</v>
      </c>
      <c r="L20" s="42">
        <v>13.02</v>
      </c>
      <c r="M20" s="42">
        <v>41.5</v>
      </c>
      <c r="N20" s="42">
        <v>17.53</v>
      </c>
      <c r="O20" s="42">
        <v>0.8</v>
      </c>
      <c r="P20" s="43"/>
      <c r="Q20" s="17"/>
      <c r="R20" s="30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45" ht="18">
      <c r="A21" s="136" t="s">
        <v>173</v>
      </c>
      <c r="B21" s="41" t="s">
        <v>40</v>
      </c>
      <c r="C21" s="107">
        <v>100</v>
      </c>
      <c r="D21" s="108"/>
      <c r="E21" s="42">
        <v>0.96199999999999997</v>
      </c>
      <c r="F21" s="42">
        <v>4.5999999999999996</v>
      </c>
      <c r="G21" s="42">
        <v>9.9920000000000009</v>
      </c>
      <c r="H21" s="42">
        <v>82.727999999999994</v>
      </c>
      <c r="I21" s="42">
        <v>4.8000000000000001E-2</v>
      </c>
      <c r="J21" s="42">
        <v>1.4</v>
      </c>
      <c r="K21" s="42">
        <v>5.6000000000000001E-2</v>
      </c>
      <c r="L21" s="42">
        <v>56.46</v>
      </c>
      <c r="M21" s="42">
        <v>66.55</v>
      </c>
      <c r="N21" s="42">
        <v>24.7</v>
      </c>
      <c r="O21" s="42">
        <v>0.38600000000000001</v>
      </c>
      <c r="P21" s="43"/>
      <c r="Q21" s="17"/>
      <c r="R21" s="30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pans="1:45" ht="18">
      <c r="A22" s="136"/>
      <c r="B22" s="44" t="s">
        <v>59</v>
      </c>
      <c r="C22" s="45">
        <v>90</v>
      </c>
      <c r="D22" s="46">
        <v>46</v>
      </c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3"/>
      <c r="Q22" s="17"/>
      <c r="R22" s="30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1:45" ht="18">
      <c r="A23" s="136"/>
      <c r="B23" s="44" t="s">
        <v>57</v>
      </c>
      <c r="C23" s="45">
        <v>5</v>
      </c>
      <c r="D23" s="46">
        <v>5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3"/>
      <c r="Q23" s="17"/>
      <c r="R23" s="30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45" ht="18">
      <c r="A24" s="136"/>
      <c r="B24" s="44" t="s">
        <v>68</v>
      </c>
      <c r="C24" s="45">
        <v>3</v>
      </c>
      <c r="D24" s="46">
        <v>3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3"/>
      <c r="Q24" s="19"/>
      <c r="R24" s="30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1:45" ht="18">
      <c r="A25" s="71"/>
      <c r="B25" s="41" t="s">
        <v>19</v>
      </c>
      <c r="C25" s="107">
        <v>625</v>
      </c>
      <c r="D25" s="108"/>
      <c r="E25" s="42">
        <f t="shared" ref="E25:O25" si="0">SUM(E7:E24)</f>
        <v>23.265999999999998</v>
      </c>
      <c r="F25" s="42">
        <f t="shared" si="0"/>
        <v>21.560000000000002</v>
      </c>
      <c r="G25" s="42">
        <f t="shared" si="0"/>
        <v>141.417</v>
      </c>
      <c r="H25" s="42">
        <f>SUM(H7:H24)</f>
        <v>823.68099999999993</v>
      </c>
      <c r="I25" s="42">
        <f t="shared" si="0"/>
        <v>0.35799999999999998</v>
      </c>
      <c r="J25" s="42">
        <f t="shared" si="0"/>
        <v>1.48</v>
      </c>
      <c r="K25" s="42">
        <f t="shared" si="0"/>
        <v>0.246</v>
      </c>
      <c r="L25" s="42">
        <f t="shared" si="0"/>
        <v>298.72399999999999</v>
      </c>
      <c r="M25" s="42">
        <f t="shared" si="0"/>
        <v>364.51500000000004</v>
      </c>
      <c r="N25" s="42">
        <f t="shared" si="0"/>
        <v>93.19</v>
      </c>
      <c r="O25" s="42">
        <f t="shared" si="0"/>
        <v>3.3780000000000001</v>
      </c>
      <c r="P25" s="43"/>
      <c r="Q25" s="19"/>
      <c r="R25" s="31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45" ht="18">
      <c r="A26" s="107" t="s">
        <v>20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08"/>
      <c r="P26" s="43"/>
      <c r="Q26" s="19"/>
      <c r="R26" s="3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45" ht="18">
      <c r="A27" s="109" t="s">
        <v>225</v>
      </c>
      <c r="B27" s="41" t="s">
        <v>226</v>
      </c>
      <c r="C27" s="107">
        <v>100</v>
      </c>
      <c r="D27" s="108"/>
      <c r="E27" s="42">
        <v>1.43</v>
      </c>
      <c r="F27" s="42">
        <v>6.09</v>
      </c>
      <c r="G27" s="42">
        <v>8.36</v>
      </c>
      <c r="H27" s="42">
        <v>76.319999999999993</v>
      </c>
      <c r="I27" s="42">
        <v>0.02</v>
      </c>
      <c r="J27" s="42">
        <v>9.5</v>
      </c>
      <c r="K27" s="42">
        <v>0</v>
      </c>
      <c r="L27" s="42">
        <v>35.15</v>
      </c>
      <c r="M27" s="42">
        <v>40.97</v>
      </c>
      <c r="N27" s="42">
        <v>20.9</v>
      </c>
      <c r="O27" s="42">
        <v>1.33</v>
      </c>
      <c r="P27" s="43"/>
      <c r="AF27" s="19"/>
      <c r="AG27" s="31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</row>
    <row r="28" spans="1:45" ht="18">
      <c r="A28" s="110"/>
      <c r="B28" s="44" t="s">
        <v>56</v>
      </c>
      <c r="C28" s="45">
        <v>59.4</v>
      </c>
      <c r="D28" s="46">
        <v>48.4</v>
      </c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3"/>
      <c r="AF28" s="19"/>
      <c r="AG28" s="31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</row>
    <row r="29" spans="1:45" ht="18">
      <c r="A29" s="110"/>
      <c r="B29" s="44" t="s">
        <v>227</v>
      </c>
      <c r="C29" s="45">
        <v>50.3</v>
      </c>
      <c r="D29" s="46">
        <v>35.299999999999997</v>
      </c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3"/>
      <c r="AF29" s="19"/>
      <c r="AG29" s="31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</row>
    <row r="30" spans="1:45">
      <c r="A30" s="110"/>
      <c r="B30" s="44" t="s">
        <v>228</v>
      </c>
      <c r="C30" s="45">
        <v>15</v>
      </c>
      <c r="D30" s="46">
        <v>13</v>
      </c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3"/>
      <c r="AG30" s="12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</row>
    <row r="31" spans="1:45">
      <c r="A31" s="110"/>
      <c r="B31" s="44" t="s">
        <v>133</v>
      </c>
      <c r="C31" s="45">
        <v>0.3</v>
      </c>
      <c r="D31" s="46">
        <v>0.3</v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3"/>
      <c r="AG31" s="12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</row>
    <row r="32" spans="1:45">
      <c r="A32" s="111"/>
      <c r="B32" s="44" t="s">
        <v>75</v>
      </c>
      <c r="C32" s="45">
        <v>3</v>
      </c>
      <c r="D32" s="46">
        <v>3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3"/>
      <c r="AG32" s="12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</row>
    <row r="33" spans="1:16" ht="28.5" customHeight="1">
      <c r="A33" s="98" t="s">
        <v>214</v>
      </c>
      <c r="B33" s="68" t="s">
        <v>50</v>
      </c>
      <c r="C33" s="107">
        <v>250</v>
      </c>
      <c r="D33" s="108"/>
      <c r="E33" s="42">
        <v>5.39</v>
      </c>
      <c r="F33" s="42">
        <v>6.22</v>
      </c>
      <c r="G33" s="42">
        <v>20.45</v>
      </c>
      <c r="H33" s="42">
        <v>186</v>
      </c>
      <c r="I33" s="42">
        <v>0.18</v>
      </c>
      <c r="J33" s="42">
        <v>4.6500000000000004</v>
      </c>
      <c r="K33" s="42">
        <v>0</v>
      </c>
      <c r="L33" s="42">
        <v>30.46</v>
      </c>
      <c r="M33" s="42">
        <v>69.739999999999995</v>
      </c>
      <c r="N33" s="42">
        <v>28.24</v>
      </c>
      <c r="O33" s="42">
        <v>1.62</v>
      </c>
      <c r="P33" s="43"/>
    </row>
    <row r="34" spans="1:16">
      <c r="A34" s="101"/>
      <c r="B34" s="44" t="s">
        <v>58</v>
      </c>
      <c r="C34" s="45">
        <v>100</v>
      </c>
      <c r="D34" s="46">
        <v>87.7</v>
      </c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3"/>
    </row>
    <row r="35" spans="1:16">
      <c r="A35" s="101"/>
      <c r="B35" s="44" t="s">
        <v>100</v>
      </c>
      <c r="C35" s="45">
        <v>35</v>
      </c>
      <c r="D35" s="46">
        <v>35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3"/>
    </row>
    <row r="36" spans="1:16">
      <c r="A36" s="101"/>
      <c r="B36" s="44" t="s">
        <v>59</v>
      </c>
      <c r="C36" s="45">
        <v>15</v>
      </c>
      <c r="D36" s="46">
        <v>13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3"/>
    </row>
    <row r="37" spans="1:16">
      <c r="A37" s="101"/>
      <c r="B37" s="44" t="s">
        <v>60</v>
      </c>
      <c r="C37" s="45">
        <v>15</v>
      </c>
      <c r="D37" s="46">
        <v>13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3"/>
    </row>
    <row r="38" spans="1:16">
      <c r="A38" s="101"/>
      <c r="B38" s="44" t="s">
        <v>117</v>
      </c>
      <c r="C38" s="45">
        <v>0.3</v>
      </c>
      <c r="D38" s="46">
        <v>0.3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3"/>
    </row>
    <row r="39" spans="1:16">
      <c r="A39" s="101"/>
      <c r="B39" s="44" t="s">
        <v>63</v>
      </c>
      <c r="C39" s="45">
        <v>115</v>
      </c>
      <c r="D39" s="46">
        <v>96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3"/>
    </row>
    <row r="40" spans="1:16">
      <c r="A40" s="99"/>
      <c r="B40" s="44" t="s">
        <v>53</v>
      </c>
      <c r="C40" s="45">
        <v>5</v>
      </c>
      <c r="D40" s="46">
        <v>5</v>
      </c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3"/>
    </row>
    <row r="41" spans="1:16">
      <c r="A41" s="98" t="s">
        <v>189</v>
      </c>
      <c r="B41" s="41" t="s">
        <v>51</v>
      </c>
      <c r="C41" s="107">
        <v>100</v>
      </c>
      <c r="D41" s="108"/>
      <c r="E41" s="42">
        <v>10.65</v>
      </c>
      <c r="F41" s="42">
        <v>11.29</v>
      </c>
      <c r="G41" s="42">
        <v>10.18</v>
      </c>
      <c r="H41" s="42">
        <v>236</v>
      </c>
      <c r="I41" s="42">
        <v>0.05</v>
      </c>
      <c r="J41" s="42">
        <v>0.96</v>
      </c>
      <c r="K41" s="42">
        <v>3.75</v>
      </c>
      <c r="L41" s="42">
        <v>12.88</v>
      </c>
      <c r="M41" s="42">
        <v>84.25</v>
      </c>
      <c r="N41" s="42">
        <v>10</v>
      </c>
      <c r="O41" s="42">
        <v>0.54</v>
      </c>
      <c r="P41" s="43"/>
    </row>
    <row r="42" spans="1:16">
      <c r="A42" s="101"/>
      <c r="B42" s="44" t="s">
        <v>97</v>
      </c>
      <c r="C42" s="45">
        <v>87.8</v>
      </c>
      <c r="D42" s="46">
        <v>68.7</v>
      </c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3"/>
    </row>
    <row r="43" spans="1:16">
      <c r="A43" s="101"/>
      <c r="B43" s="44" t="s">
        <v>59</v>
      </c>
      <c r="C43" s="45">
        <v>15</v>
      </c>
      <c r="D43" s="46">
        <v>13</v>
      </c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3"/>
    </row>
    <row r="44" spans="1:16">
      <c r="A44" s="101"/>
      <c r="B44" s="44" t="s">
        <v>60</v>
      </c>
      <c r="C44" s="45">
        <v>15</v>
      </c>
      <c r="D44" s="46">
        <v>13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3"/>
    </row>
    <row r="45" spans="1:16">
      <c r="A45" s="101"/>
      <c r="B45" s="44" t="s">
        <v>75</v>
      </c>
      <c r="C45" s="45">
        <v>5</v>
      </c>
      <c r="D45" s="46">
        <v>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3"/>
    </row>
    <row r="46" spans="1:16">
      <c r="A46" s="99"/>
      <c r="B46" s="44" t="s">
        <v>117</v>
      </c>
      <c r="C46" s="45">
        <v>0.3</v>
      </c>
      <c r="D46" s="46">
        <v>0.3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3"/>
    </row>
    <row r="47" spans="1:16">
      <c r="A47" s="98" t="s">
        <v>170</v>
      </c>
      <c r="B47" s="41" t="s">
        <v>33</v>
      </c>
      <c r="C47" s="107">
        <v>200</v>
      </c>
      <c r="D47" s="108"/>
      <c r="E47" s="42">
        <v>7.08</v>
      </c>
      <c r="F47" s="42">
        <v>8.4</v>
      </c>
      <c r="G47" s="42">
        <v>31.26</v>
      </c>
      <c r="H47" s="42">
        <v>183</v>
      </c>
      <c r="I47" s="42">
        <v>0.18</v>
      </c>
      <c r="J47" s="42">
        <v>24.22</v>
      </c>
      <c r="K47" s="42">
        <v>34</v>
      </c>
      <c r="L47" s="42">
        <v>49.3</v>
      </c>
      <c r="M47" s="42">
        <v>115.46</v>
      </c>
      <c r="N47" s="42">
        <v>37</v>
      </c>
      <c r="O47" s="42">
        <v>1.34</v>
      </c>
      <c r="P47" s="43"/>
    </row>
    <row r="48" spans="1:16">
      <c r="A48" s="101"/>
      <c r="B48" s="44" t="s">
        <v>58</v>
      </c>
      <c r="C48" s="45">
        <v>159</v>
      </c>
      <c r="D48" s="46">
        <v>159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3"/>
    </row>
    <row r="49" spans="1:16">
      <c r="A49" s="101"/>
      <c r="B49" s="44" t="s">
        <v>77</v>
      </c>
      <c r="C49" s="45">
        <v>35.700000000000003</v>
      </c>
      <c r="D49" s="46">
        <v>35.700000000000003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3"/>
    </row>
    <row r="50" spans="1:16">
      <c r="A50" s="101"/>
      <c r="B50" s="44" t="s">
        <v>53</v>
      </c>
      <c r="C50" s="45">
        <v>5</v>
      </c>
      <c r="D50" s="46">
        <v>5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3"/>
    </row>
    <row r="51" spans="1:16">
      <c r="A51" s="99"/>
      <c r="B51" s="44" t="s">
        <v>117</v>
      </c>
      <c r="C51" s="45">
        <v>0.3</v>
      </c>
      <c r="D51" s="46">
        <v>0.3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3"/>
    </row>
    <row r="52" spans="1:16">
      <c r="A52" s="98"/>
      <c r="B52" s="41" t="s">
        <v>124</v>
      </c>
      <c r="C52" s="107">
        <v>200</v>
      </c>
      <c r="D52" s="108"/>
      <c r="E52" s="42">
        <v>0.74</v>
      </c>
      <c r="F52" s="42">
        <v>0</v>
      </c>
      <c r="G52" s="42">
        <v>21.56</v>
      </c>
      <c r="H52" s="42">
        <v>88.48</v>
      </c>
      <c r="I52" s="42">
        <v>3.2000000000000001E-2</v>
      </c>
      <c r="J52" s="42">
        <v>0.12</v>
      </c>
      <c r="K52" s="42">
        <v>0</v>
      </c>
      <c r="L52" s="42">
        <v>8.8699999999999992</v>
      </c>
      <c r="M52" s="42">
        <v>10.89</v>
      </c>
      <c r="N52" s="42">
        <v>23.4</v>
      </c>
      <c r="O52" s="42">
        <v>0.216</v>
      </c>
    </row>
    <row r="53" spans="1:16">
      <c r="A53" s="99"/>
      <c r="B53" s="44" t="s">
        <v>105</v>
      </c>
      <c r="C53" s="45">
        <v>200</v>
      </c>
      <c r="D53" s="46">
        <v>200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</row>
    <row r="54" spans="1:16">
      <c r="A54" s="71"/>
      <c r="B54" s="41" t="s">
        <v>18</v>
      </c>
      <c r="C54" s="107">
        <v>50</v>
      </c>
      <c r="D54" s="108"/>
      <c r="E54" s="72">
        <v>3.8</v>
      </c>
      <c r="F54" s="42">
        <v>0.45</v>
      </c>
      <c r="G54" s="42">
        <v>24.9</v>
      </c>
      <c r="H54" s="42">
        <v>113.22</v>
      </c>
      <c r="I54" s="42">
        <v>0.08</v>
      </c>
      <c r="J54" s="42">
        <v>0</v>
      </c>
      <c r="K54" s="42">
        <v>0</v>
      </c>
      <c r="L54" s="42">
        <v>13.02</v>
      </c>
      <c r="M54" s="42">
        <v>41.5</v>
      </c>
      <c r="N54" s="42">
        <v>17.53</v>
      </c>
      <c r="O54" s="42">
        <v>0.8</v>
      </c>
    </row>
    <row r="55" spans="1:16">
      <c r="A55" s="71"/>
      <c r="B55" s="41" t="s">
        <v>23</v>
      </c>
      <c r="C55" s="107">
        <v>50</v>
      </c>
      <c r="D55" s="108"/>
      <c r="E55" s="42">
        <v>2.75</v>
      </c>
      <c r="F55" s="42">
        <v>0.5</v>
      </c>
      <c r="G55" s="42">
        <v>17</v>
      </c>
      <c r="H55" s="42">
        <v>85</v>
      </c>
      <c r="I55" s="42">
        <v>0.09</v>
      </c>
      <c r="J55" s="42">
        <v>0</v>
      </c>
      <c r="K55" s="42">
        <v>0</v>
      </c>
      <c r="L55" s="42">
        <v>10.5</v>
      </c>
      <c r="M55" s="42">
        <v>87</v>
      </c>
      <c r="N55" s="42">
        <v>28.5</v>
      </c>
      <c r="O55" s="42">
        <v>1.8</v>
      </c>
    </row>
    <row r="56" spans="1:16">
      <c r="A56" s="71"/>
      <c r="B56" s="41" t="s">
        <v>25</v>
      </c>
      <c r="C56" s="107">
        <f>+C55+C54+C52+C47+C41+C33+C27</f>
        <v>950</v>
      </c>
      <c r="D56" s="108"/>
      <c r="E56" s="42">
        <f t="shared" ref="E56:O56" si="1">SUM(E27:E55)</f>
        <v>31.839999999999996</v>
      </c>
      <c r="F56" s="42">
        <f t="shared" si="1"/>
        <v>32.950000000000003</v>
      </c>
      <c r="G56" s="42">
        <f t="shared" si="1"/>
        <v>133.71</v>
      </c>
      <c r="H56" s="42">
        <f>SUM(H27:H55)</f>
        <v>968.02</v>
      </c>
      <c r="I56" s="42">
        <f t="shared" si="1"/>
        <v>0.6319999999999999</v>
      </c>
      <c r="J56" s="42">
        <f t="shared" si="1"/>
        <v>39.449999999999996</v>
      </c>
      <c r="K56" s="42">
        <f t="shared" si="1"/>
        <v>37.75</v>
      </c>
      <c r="L56" s="42">
        <f t="shared" si="1"/>
        <v>160.18</v>
      </c>
      <c r="M56" s="42">
        <f t="shared" si="1"/>
        <v>449.80999999999995</v>
      </c>
      <c r="N56" s="42">
        <f t="shared" si="1"/>
        <v>165.57</v>
      </c>
      <c r="O56" s="42">
        <f t="shared" si="1"/>
        <v>7.6459999999999999</v>
      </c>
    </row>
    <row r="57" spans="1:16">
      <c r="A57" s="71"/>
      <c r="B57" s="67" t="s">
        <v>158</v>
      </c>
      <c r="C57" s="107">
        <f>+C56+C25</f>
        <v>1575</v>
      </c>
      <c r="D57" s="108"/>
      <c r="E57" s="42">
        <f t="shared" ref="E57:O57" si="2">SUM(E25+E56)</f>
        <v>55.105999999999995</v>
      </c>
      <c r="F57" s="42">
        <f t="shared" si="2"/>
        <v>54.510000000000005</v>
      </c>
      <c r="G57" s="42">
        <f t="shared" si="2"/>
        <v>275.12700000000001</v>
      </c>
      <c r="H57" s="42">
        <f t="shared" si="2"/>
        <v>1791.701</v>
      </c>
      <c r="I57" s="42">
        <f t="shared" si="2"/>
        <v>0.98999999999999988</v>
      </c>
      <c r="J57" s="42">
        <f t="shared" si="2"/>
        <v>40.929999999999993</v>
      </c>
      <c r="K57" s="42">
        <f t="shared" si="2"/>
        <v>37.996000000000002</v>
      </c>
      <c r="L57" s="42">
        <f t="shared" si="2"/>
        <v>458.904</v>
      </c>
      <c r="M57" s="42">
        <f t="shared" si="2"/>
        <v>814.32500000000005</v>
      </c>
      <c r="N57" s="42">
        <f t="shared" si="2"/>
        <v>258.76</v>
      </c>
      <c r="O57" s="42">
        <f t="shared" si="2"/>
        <v>11.024000000000001</v>
      </c>
    </row>
    <row r="58" spans="1:16">
      <c r="A58" s="107" t="s">
        <v>107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08"/>
    </row>
    <row r="59" spans="1:16">
      <c r="A59" s="71"/>
      <c r="B59" s="41" t="s">
        <v>113</v>
      </c>
      <c r="C59" s="107">
        <v>200</v>
      </c>
      <c r="D59" s="108"/>
      <c r="E59" s="42">
        <v>0.8</v>
      </c>
      <c r="F59" s="42">
        <v>0.3</v>
      </c>
      <c r="G59" s="42">
        <v>2.86</v>
      </c>
      <c r="H59" s="42">
        <v>18</v>
      </c>
      <c r="I59" s="42">
        <v>0.01</v>
      </c>
      <c r="J59" s="42">
        <v>0.03</v>
      </c>
      <c r="K59" s="42">
        <v>0.1</v>
      </c>
      <c r="L59" s="42">
        <v>2</v>
      </c>
      <c r="M59" s="42">
        <v>22.4</v>
      </c>
      <c r="N59" s="42">
        <v>17.2</v>
      </c>
      <c r="O59" s="42">
        <v>0.02</v>
      </c>
    </row>
    <row r="60" spans="1:16">
      <c r="A60" s="71"/>
      <c r="B60" s="41" t="s">
        <v>112</v>
      </c>
      <c r="C60" s="107">
        <v>25</v>
      </c>
      <c r="D60" s="108"/>
      <c r="E60" s="42">
        <v>0.98</v>
      </c>
      <c r="F60" s="42">
        <v>7.65</v>
      </c>
      <c r="G60" s="42">
        <v>15.63</v>
      </c>
      <c r="H60" s="42">
        <v>135.25</v>
      </c>
      <c r="I60" s="42"/>
      <c r="J60" s="42"/>
      <c r="K60" s="42"/>
      <c r="L60" s="42"/>
      <c r="M60" s="42"/>
      <c r="N60" s="42"/>
      <c r="O60" s="42"/>
    </row>
    <row r="61" spans="1:16">
      <c r="A61" s="71"/>
      <c r="B61" s="41" t="s">
        <v>116</v>
      </c>
      <c r="C61" s="131"/>
      <c r="D61" s="126"/>
      <c r="E61" s="42">
        <f>SUM(E59:E60)</f>
        <v>1.78</v>
      </c>
      <c r="F61" s="42">
        <f t="shared" ref="F61:O61" si="3">SUM(F59:F60)</f>
        <v>7.95</v>
      </c>
      <c r="G61" s="42">
        <f t="shared" si="3"/>
        <v>18.490000000000002</v>
      </c>
      <c r="H61" s="42">
        <f t="shared" si="3"/>
        <v>153.25</v>
      </c>
      <c r="I61" s="42">
        <f t="shared" si="3"/>
        <v>0.01</v>
      </c>
      <c r="J61" s="42">
        <f t="shared" si="3"/>
        <v>0.03</v>
      </c>
      <c r="K61" s="42">
        <f t="shared" si="3"/>
        <v>0.1</v>
      </c>
      <c r="L61" s="42">
        <f t="shared" si="3"/>
        <v>2</v>
      </c>
      <c r="M61" s="42">
        <f t="shared" si="3"/>
        <v>22.4</v>
      </c>
      <c r="N61" s="42">
        <f t="shared" si="3"/>
        <v>17.2</v>
      </c>
      <c r="O61" s="42">
        <f t="shared" si="3"/>
        <v>0.02</v>
      </c>
    </row>
    <row r="62" spans="1:16">
      <c r="A62" s="71"/>
      <c r="B62" s="41" t="s">
        <v>26</v>
      </c>
      <c r="C62" s="132"/>
      <c r="D62" s="127"/>
      <c r="E62" s="42">
        <f t="shared" ref="E62:O62" si="4">SUM(E25,E56,E61)</f>
        <v>56.885999999999996</v>
      </c>
      <c r="F62" s="42">
        <f t="shared" si="4"/>
        <v>62.460000000000008</v>
      </c>
      <c r="G62" s="42">
        <f t="shared" si="4"/>
        <v>293.61700000000002</v>
      </c>
      <c r="H62" s="42">
        <f t="shared" si="4"/>
        <v>1944.951</v>
      </c>
      <c r="I62" s="42">
        <f t="shared" si="4"/>
        <v>0.99999999999999989</v>
      </c>
      <c r="J62" s="42">
        <f t="shared" si="4"/>
        <v>40.959999999999994</v>
      </c>
      <c r="K62" s="42">
        <f t="shared" si="4"/>
        <v>38.096000000000004</v>
      </c>
      <c r="L62" s="42">
        <f t="shared" si="4"/>
        <v>460.904</v>
      </c>
      <c r="M62" s="42">
        <f t="shared" si="4"/>
        <v>836.72500000000002</v>
      </c>
      <c r="N62" s="42">
        <f t="shared" si="4"/>
        <v>275.95999999999998</v>
      </c>
      <c r="O62" s="42">
        <f t="shared" si="4"/>
        <v>11.044</v>
      </c>
    </row>
  </sheetData>
  <mergeCells count="37">
    <mergeCell ref="A4:A5"/>
    <mergeCell ref="A6:O6"/>
    <mergeCell ref="A7:A11"/>
    <mergeCell ref="A12:A15"/>
    <mergeCell ref="B4:B5"/>
    <mergeCell ref="E4:G4"/>
    <mergeCell ref="H4:H5"/>
    <mergeCell ref="I4:K4"/>
    <mergeCell ref="L4:O4"/>
    <mergeCell ref="C4:D4"/>
    <mergeCell ref="C7:D7"/>
    <mergeCell ref="C12:D12"/>
    <mergeCell ref="C60:D60"/>
    <mergeCell ref="C61:D62"/>
    <mergeCell ref="C57:D57"/>
    <mergeCell ref="C20:D20"/>
    <mergeCell ref="C21:D21"/>
    <mergeCell ref="C25:D25"/>
    <mergeCell ref="C33:D33"/>
    <mergeCell ref="A58:O58"/>
    <mergeCell ref="A21:A24"/>
    <mergeCell ref="A26:O26"/>
    <mergeCell ref="C52:D52"/>
    <mergeCell ref="C54:D54"/>
    <mergeCell ref="C55:D55"/>
    <mergeCell ref="C56:D56"/>
    <mergeCell ref="A33:A40"/>
    <mergeCell ref="A41:A46"/>
    <mergeCell ref="A27:A32"/>
    <mergeCell ref="C27:D27"/>
    <mergeCell ref="A16:A19"/>
    <mergeCell ref="C16:D16"/>
    <mergeCell ref="C59:D59"/>
    <mergeCell ref="A47:A51"/>
    <mergeCell ref="A52:A53"/>
    <mergeCell ref="C41:D41"/>
    <mergeCell ref="C47:D47"/>
  </mergeCells>
  <pageMargins left="0.7" right="0.7" top="0.75" bottom="0.75" header="0.3" footer="0.3"/>
  <pageSetup paperSize="9" scale="76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2"/>
  <sheetViews>
    <sheetView topLeftCell="A60" workbookViewId="0">
      <selection activeCell="P59" sqref="A1:P59"/>
    </sheetView>
  </sheetViews>
  <sheetFormatPr defaultRowHeight="14.4"/>
  <cols>
    <col min="1" max="1" width="20.6640625" customWidth="1"/>
    <col min="2" max="2" width="25.109375" customWidth="1"/>
    <col min="3" max="3" width="13.88671875" customWidth="1"/>
    <col min="7" max="7" width="14.5546875" customWidth="1"/>
    <col min="8" max="8" width="16.109375" customWidth="1"/>
    <col min="9" max="9" width="8.6640625" customWidth="1"/>
    <col min="10" max="10" width="9" customWidth="1"/>
    <col min="11" max="11" width="8.109375" customWidth="1"/>
    <col min="12" max="12" width="8.44140625" customWidth="1"/>
    <col min="13" max="13" width="10.88671875" customWidth="1"/>
    <col min="14" max="14" width="11.44140625" customWidth="1"/>
    <col min="15" max="15" width="9.5546875" customWidth="1"/>
    <col min="17" max="17" width="27" customWidth="1"/>
  </cols>
  <sheetData>
    <row r="1" spans="1:18">
      <c r="A1" s="65" t="s">
        <v>206</v>
      </c>
      <c r="B1" s="65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8">
      <c r="A2" s="65" t="s">
        <v>202</v>
      </c>
      <c r="B2" s="65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8" ht="15.6">
      <c r="A3" s="50" t="s">
        <v>235</v>
      </c>
      <c r="B3" s="52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43"/>
    </row>
    <row r="4" spans="1:18">
      <c r="A4" s="98"/>
      <c r="B4" s="108" t="s">
        <v>0</v>
      </c>
      <c r="C4" s="107" t="s">
        <v>150</v>
      </c>
      <c r="D4" s="108"/>
      <c r="E4" s="128" t="s">
        <v>1</v>
      </c>
      <c r="F4" s="128"/>
      <c r="G4" s="128"/>
      <c r="H4" s="129" t="s">
        <v>14</v>
      </c>
      <c r="I4" s="128" t="s">
        <v>2</v>
      </c>
      <c r="J4" s="128"/>
      <c r="K4" s="128"/>
      <c r="L4" s="128" t="s">
        <v>3</v>
      </c>
      <c r="M4" s="128"/>
      <c r="N4" s="128"/>
      <c r="O4" s="128"/>
      <c r="P4" s="43"/>
    </row>
    <row r="5" spans="1:18">
      <c r="A5" s="99"/>
      <c r="B5" s="108"/>
      <c r="C5" s="49" t="s">
        <v>153</v>
      </c>
      <c r="D5" s="66" t="s">
        <v>151</v>
      </c>
      <c r="E5" s="42" t="s">
        <v>4</v>
      </c>
      <c r="F5" s="42" t="s">
        <v>5</v>
      </c>
      <c r="G5" s="42" t="s">
        <v>6</v>
      </c>
      <c r="H5" s="130"/>
      <c r="I5" s="42" t="s">
        <v>7</v>
      </c>
      <c r="J5" s="42" t="s">
        <v>8</v>
      </c>
      <c r="K5" s="42" t="s">
        <v>9</v>
      </c>
      <c r="L5" s="42" t="s">
        <v>10</v>
      </c>
      <c r="M5" s="42" t="s">
        <v>11</v>
      </c>
      <c r="N5" s="42" t="s">
        <v>12</v>
      </c>
      <c r="O5" s="42" t="s">
        <v>13</v>
      </c>
      <c r="P5" s="43"/>
    </row>
    <row r="6" spans="1:18">
      <c r="A6" s="107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43"/>
    </row>
    <row r="7" spans="1:18" ht="18">
      <c r="A7" s="98" t="s">
        <v>179</v>
      </c>
      <c r="B7" s="41" t="s">
        <v>38</v>
      </c>
      <c r="C7" s="107" t="s">
        <v>28</v>
      </c>
      <c r="D7" s="108"/>
      <c r="E7" s="42">
        <v>18.989999999999998</v>
      </c>
      <c r="F7" s="42">
        <v>28.32</v>
      </c>
      <c r="G7" s="42">
        <v>3.51</v>
      </c>
      <c r="H7" s="42">
        <v>345.9</v>
      </c>
      <c r="I7" s="42">
        <v>0.13</v>
      </c>
      <c r="J7" s="42">
        <v>0.33</v>
      </c>
      <c r="K7" s="42">
        <v>452.9</v>
      </c>
      <c r="L7" s="42">
        <v>151.72</v>
      </c>
      <c r="M7" s="42">
        <v>346.49</v>
      </c>
      <c r="N7" s="42">
        <v>25.97</v>
      </c>
      <c r="O7" s="42">
        <v>3.91</v>
      </c>
      <c r="P7" s="43"/>
      <c r="Q7" s="17"/>
      <c r="R7" s="30"/>
    </row>
    <row r="8" spans="1:18" ht="18">
      <c r="A8" s="101"/>
      <c r="B8" s="44" t="s">
        <v>82</v>
      </c>
      <c r="C8" s="45">
        <v>40</v>
      </c>
      <c r="D8" s="46">
        <v>40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3"/>
      <c r="Q8" s="17"/>
      <c r="R8" s="30"/>
    </row>
    <row r="9" spans="1:18" ht="18">
      <c r="A9" s="101"/>
      <c r="B9" s="44" t="s">
        <v>64</v>
      </c>
      <c r="C9" s="45">
        <v>159.69999999999999</v>
      </c>
      <c r="D9" s="46">
        <v>159.69999999999999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3"/>
      <c r="Q9" s="17"/>
      <c r="R9" s="30"/>
    </row>
    <row r="10" spans="1:18" ht="18">
      <c r="A10" s="101"/>
      <c r="B10" s="44" t="s">
        <v>53</v>
      </c>
      <c r="C10" s="45">
        <v>5</v>
      </c>
      <c r="D10" s="46">
        <v>5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3"/>
      <c r="Q10" s="17"/>
      <c r="R10" s="30"/>
    </row>
    <row r="11" spans="1:18" ht="18">
      <c r="A11" s="99"/>
      <c r="B11" s="44" t="s">
        <v>117</v>
      </c>
      <c r="C11" s="45">
        <v>0.3</v>
      </c>
      <c r="D11" s="46">
        <v>0.3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3"/>
      <c r="Q11" s="17"/>
      <c r="R11" s="30"/>
    </row>
    <row r="12" spans="1:18" ht="18">
      <c r="A12" s="98" t="s">
        <v>209</v>
      </c>
      <c r="B12" s="41" t="s">
        <v>134</v>
      </c>
      <c r="C12" s="107">
        <v>150</v>
      </c>
      <c r="D12" s="108"/>
      <c r="E12" s="42">
        <v>13.78</v>
      </c>
      <c r="F12" s="42">
        <v>12.64</v>
      </c>
      <c r="G12" s="42">
        <v>60.11</v>
      </c>
      <c r="H12" s="42">
        <v>394.55</v>
      </c>
      <c r="I12" s="42">
        <v>0.17</v>
      </c>
      <c r="J12" s="42">
        <v>0</v>
      </c>
      <c r="K12" s="42">
        <v>0.15</v>
      </c>
      <c r="L12" s="42">
        <v>215.99</v>
      </c>
      <c r="M12" s="42">
        <v>217</v>
      </c>
      <c r="N12" s="42">
        <v>42.91</v>
      </c>
      <c r="O12" s="42">
        <v>1.74</v>
      </c>
      <c r="P12" s="43"/>
      <c r="Q12" s="17"/>
      <c r="R12" s="30"/>
    </row>
    <row r="13" spans="1:18" ht="18">
      <c r="A13" s="101"/>
      <c r="B13" s="44" t="s">
        <v>135</v>
      </c>
      <c r="C13" s="45">
        <v>90</v>
      </c>
      <c r="D13" s="46">
        <v>85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3"/>
      <c r="Q13" s="17"/>
      <c r="R13" s="30"/>
    </row>
    <row r="14" spans="1:18" ht="18">
      <c r="A14" s="101"/>
      <c r="B14" s="44" t="s">
        <v>136</v>
      </c>
      <c r="C14" s="45">
        <v>65</v>
      </c>
      <c r="D14" s="46">
        <v>65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/>
      <c r="Q14" s="17"/>
      <c r="R14" s="30"/>
    </row>
    <row r="15" spans="1:18" ht="18">
      <c r="A15" s="99"/>
      <c r="B15" s="44" t="s">
        <v>53</v>
      </c>
      <c r="C15" s="45">
        <v>5</v>
      </c>
      <c r="D15" s="46">
        <v>5</v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3"/>
      <c r="Q15" s="17"/>
      <c r="R15" s="30"/>
    </row>
    <row r="16" spans="1:18" ht="18">
      <c r="A16" s="98" t="s">
        <v>180</v>
      </c>
      <c r="B16" s="41" t="s">
        <v>39</v>
      </c>
      <c r="C16" s="107">
        <v>200</v>
      </c>
      <c r="D16" s="108"/>
      <c r="E16" s="42">
        <v>1.7669999999999999</v>
      </c>
      <c r="F16" s="42">
        <v>1.363</v>
      </c>
      <c r="G16" s="42">
        <v>23.78</v>
      </c>
      <c r="H16" s="42">
        <v>105.26</v>
      </c>
      <c r="I16" s="42">
        <v>1.2E-2</v>
      </c>
      <c r="J16" s="42">
        <v>0.14199999999999999</v>
      </c>
      <c r="K16" s="42">
        <v>1.2E-2</v>
      </c>
      <c r="L16" s="42">
        <v>66.897000000000006</v>
      </c>
      <c r="M16" s="42">
        <v>55.055</v>
      </c>
      <c r="N16" s="42">
        <v>4.55</v>
      </c>
      <c r="O16" s="42">
        <v>5.8999999999999997E-2</v>
      </c>
      <c r="P16" s="43"/>
      <c r="Q16" s="17"/>
      <c r="R16" s="30"/>
    </row>
    <row r="17" spans="1:18" ht="18">
      <c r="A17" s="101"/>
      <c r="B17" s="44" t="s">
        <v>83</v>
      </c>
      <c r="C17" s="45">
        <v>8</v>
      </c>
      <c r="D17" s="46">
        <v>8</v>
      </c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3"/>
      <c r="Q17" s="19"/>
      <c r="R17" s="30"/>
    </row>
    <row r="18" spans="1:18" ht="18">
      <c r="A18" s="101"/>
      <c r="B18" s="44" t="s">
        <v>64</v>
      </c>
      <c r="C18" s="45">
        <v>100</v>
      </c>
      <c r="D18" s="46">
        <v>100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3"/>
      <c r="Q18" s="19"/>
      <c r="R18" s="30"/>
    </row>
    <row r="19" spans="1:18" ht="18">
      <c r="A19" s="99"/>
      <c r="B19" s="44" t="s">
        <v>68</v>
      </c>
      <c r="C19" s="45">
        <v>20</v>
      </c>
      <c r="D19" s="46">
        <v>20</v>
      </c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3"/>
      <c r="Q19" s="19"/>
      <c r="R19" s="31"/>
    </row>
    <row r="20" spans="1:18" ht="18">
      <c r="A20" s="71"/>
      <c r="B20" s="41" t="s">
        <v>18</v>
      </c>
      <c r="C20" s="107">
        <v>50</v>
      </c>
      <c r="D20" s="108"/>
      <c r="E20" s="72">
        <v>3.8</v>
      </c>
      <c r="F20" s="42">
        <v>0.45</v>
      </c>
      <c r="G20" s="42">
        <v>24.9</v>
      </c>
      <c r="H20" s="42">
        <v>113.22</v>
      </c>
      <c r="I20" s="42">
        <v>0.08</v>
      </c>
      <c r="J20" s="42">
        <v>0</v>
      </c>
      <c r="K20" s="42">
        <v>0</v>
      </c>
      <c r="L20" s="42">
        <v>13.02</v>
      </c>
      <c r="M20" s="42">
        <v>41.5</v>
      </c>
      <c r="N20" s="42">
        <v>17.53</v>
      </c>
      <c r="O20" s="42">
        <v>0.8</v>
      </c>
      <c r="P20" s="43"/>
      <c r="Q20" s="19"/>
      <c r="R20" s="31"/>
    </row>
    <row r="21" spans="1:18" ht="18">
      <c r="A21" s="71"/>
      <c r="B21" s="41" t="s">
        <v>126</v>
      </c>
      <c r="C21" s="107">
        <v>100</v>
      </c>
      <c r="D21" s="108"/>
      <c r="E21" s="42">
        <v>2.2000000000000002</v>
      </c>
      <c r="F21" s="42">
        <v>0.4</v>
      </c>
      <c r="G21" s="42">
        <v>7.6</v>
      </c>
      <c r="H21" s="42">
        <v>48</v>
      </c>
      <c r="I21" s="42">
        <v>0.12</v>
      </c>
      <c r="J21" s="42">
        <v>50</v>
      </c>
      <c r="K21" s="42">
        <v>0</v>
      </c>
      <c r="L21" s="42">
        <v>28</v>
      </c>
      <c r="M21" s="42">
        <v>40</v>
      </c>
      <c r="N21" s="42">
        <v>52</v>
      </c>
      <c r="O21" s="42">
        <v>1</v>
      </c>
      <c r="P21" s="43"/>
      <c r="Q21" s="19"/>
      <c r="R21" s="31"/>
    </row>
    <row r="22" spans="1:18">
      <c r="A22" s="71"/>
      <c r="B22" s="41" t="s">
        <v>19</v>
      </c>
      <c r="C22" s="107">
        <v>705</v>
      </c>
      <c r="D22" s="108"/>
      <c r="E22" s="42">
        <f>SUM(E7:E21)</f>
        <v>40.536999999999999</v>
      </c>
      <c r="F22" s="42">
        <f t="shared" ref="F22:O22" si="0">SUM(F7:F21)</f>
        <v>43.173000000000002</v>
      </c>
      <c r="G22" s="42">
        <f t="shared" si="0"/>
        <v>119.9</v>
      </c>
      <c r="H22" s="42">
        <f>SUM(H7:H21)</f>
        <v>1006.9300000000001</v>
      </c>
      <c r="I22" s="42">
        <f t="shared" si="0"/>
        <v>0.51200000000000001</v>
      </c>
      <c r="J22" s="42">
        <f t="shared" si="0"/>
        <v>50.472000000000001</v>
      </c>
      <c r="K22" s="42">
        <f t="shared" si="0"/>
        <v>453.06199999999995</v>
      </c>
      <c r="L22" s="42">
        <f t="shared" si="0"/>
        <v>475.62700000000001</v>
      </c>
      <c r="M22" s="42">
        <f t="shared" si="0"/>
        <v>700.04499999999996</v>
      </c>
      <c r="N22" s="42">
        <f t="shared" si="0"/>
        <v>142.95999999999998</v>
      </c>
      <c r="O22" s="42">
        <f t="shared" si="0"/>
        <v>7.5090000000000003</v>
      </c>
      <c r="P22" s="43"/>
    </row>
    <row r="23" spans="1:18">
      <c r="A23" s="71"/>
      <c r="B23" s="125" t="s">
        <v>20</v>
      </c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08"/>
      <c r="P23" s="43"/>
    </row>
    <row r="24" spans="1:18">
      <c r="A24" s="98" t="s">
        <v>190</v>
      </c>
      <c r="B24" s="41" t="s">
        <v>21</v>
      </c>
      <c r="C24" s="107">
        <v>100</v>
      </c>
      <c r="D24" s="108"/>
      <c r="E24" s="42">
        <v>1.43</v>
      </c>
      <c r="F24" s="42">
        <v>6.09</v>
      </c>
      <c r="G24" s="42">
        <v>10.36</v>
      </c>
      <c r="H24" s="42">
        <v>93.9</v>
      </c>
      <c r="I24" s="42">
        <v>0.02</v>
      </c>
      <c r="J24" s="42">
        <v>9.5</v>
      </c>
      <c r="K24" s="42">
        <v>0</v>
      </c>
      <c r="L24" s="42">
        <v>35.15</v>
      </c>
      <c r="M24" s="42">
        <v>40.97</v>
      </c>
      <c r="N24" s="42">
        <v>20.9</v>
      </c>
      <c r="O24" s="42">
        <v>1.33</v>
      </c>
      <c r="P24" s="43"/>
    </row>
    <row r="25" spans="1:18">
      <c r="A25" s="101"/>
      <c r="B25" s="44" t="s">
        <v>56</v>
      </c>
      <c r="C25" s="45">
        <v>105</v>
      </c>
      <c r="D25" s="46">
        <v>95</v>
      </c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3"/>
    </row>
    <row r="26" spans="1:18">
      <c r="A26" s="99"/>
      <c r="B26" s="44" t="s">
        <v>57</v>
      </c>
      <c r="C26" s="45">
        <v>5</v>
      </c>
      <c r="D26" s="46">
        <v>5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3"/>
    </row>
    <row r="27" spans="1:18" ht="28.2">
      <c r="A27" s="98" t="s">
        <v>191</v>
      </c>
      <c r="B27" s="68" t="s">
        <v>52</v>
      </c>
      <c r="C27" s="107">
        <v>250</v>
      </c>
      <c r="D27" s="108"/>
      <c r="E27" s="42">
        <v>2.69</v>
      </c>
      <c r="F27" s="42">
        <v>2.84</v>
      </c>
      <c r="G27" s="42">
        <v>27.14</v>
      </c>
      <c r="H27" s="42">
        <v>104.75</v>
      </c>
      <c r="I27" s="42">
        <v>0.11</v>
      </c>
      <c r="J27" s="42">
        <v>8.25</v>
      </c>
      <c r="K27" s="42">
        <v>0</v>
      </c>
      <c r="L27" s="42">
        <v>24.6</v>
      </c>
      <c r="M27" s="42">
        <v>66.650000000000006</v>
      </c>
      <c r="N27" s="42">
        <v>27</v>
      </c>
      <c r="O27" s="42">
        <v>1.0900000000000001</v>
      </c>
      <c r="P27" s="43"/>
    </row>
    <row r="28" spans="1:18">
      <c r="A28" s="101"/>
      <c r="B28" s="44" t="s">
        <v>58</v>
      </c>
      <c r="C28" s="45">
        <v>135</v>
      </c>
      <c r="D28" s="46">
        <v>115</v>
      </c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3"/>
    </row>
    <row r="29" spans="1:18">
      <c r="A29" s="101"/>
      <c r="B29" s="44" t="s">
        <v>98</v>
      </c>
      <c r="C29" s="45">
        <v>86.7</v>
      </c>
      <c r="D29" s="46">
        <v>86.7</v>
      </c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3"/>
    </row>
    <row r="30" spans="1:18">
      <c r="A30" s="101"/>
      <c r="B30" s="44" t="s">
        <v>59</v>
      </c>
      <c r="C30" s="45">
        <v>35</v>
      </c>
      <c r="D30" s="46">
        <v>30</v>
      </c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3"/>
    </row>
    <row r="31" spans="1:18">
      <c r="A31" s="101"/>
      <c r="B31" s="44" t="s">
        <v>60</v>
      </c>
      <c r="C31" s="45">
        <v>17</v>
      </c>
      <c r="D31" s="46">
        <v>13</v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3"/>
    </row>
    <row r="32" spans="1:18">
      <c r="A32" s="101"/>
      <c r="B32" s="44" t="s">
        <v>75</v>
      </c>
      <c r="C32" s="45">
        <v>5</v>
      </c>
      <c r="D32" s="46">
        <v>5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3"/>
    </row>
    <row r="33" spans="1:16">
      <c r="A33" s="99"/>
      <c r="B33" s="44" t="s">
        <v>117</v>
      </c>
      <c r="C33" s="45">
        <v>0.3</v>
      </c>
      <c r="D33" s="46">
        <v>0.3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3"/>
    </row>
    <row r="34" spans="1:16" ht="15" customHeight="1">
      <c r="A34" s="92" t="s">
        <v>183</v>
      </c>
      <c r="B34" s="57" t="s">
        <v>220</v>
      </c>
      <c r="C34" s="88">
        <v>100</v>
      </c>
      <c r="D34" s="85"/>
      <c r="E34" s="53">
        <v>19.72</v>
      </c>
      <c r="F34" s="53">
        <v>17.89</v>
      </c>
      <c r="G34" s="53">
        <v>14.78</v>
      </c>
      <c r="H34" s="53">
        <v>220</v>
      </c>
      <c r="I34" s="53">
        <v>0.17</v>
      </c>
      <c r="J34" s="53">
        <v>128</v>
      </c>
      <c r="K34" s="53">
        <v>0</v>
      </c>
      <c r="L34" s="53">
        <v>24.36</v>
      </c>
      <c r="M34" s="53">
        <v>194.69</v>
      </c>
      <c r="N34" s="53">
        <v>26.01</v>
      </c>
      <c r="O34" s="53">
        <v>2.3199999999999998</v>
      </c>
      <c r="P34" s="43"/>
    </row>
    <row r="35" spans="1:16" ht="16.2" customHeight="1">
      <c r="A35" s="93"/>
      <c r="B35" s="58" t="s">
        <v>89</v>
      </c>
      <c r="C35" s="58">
        <v>65.7</v>
      </c>
      <c r="D35" s="60">
        <v>52.7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43"/>
    </row>
    <row r="36" spans="1:16" ht="15.6">
      <c r="A36" s="93"/>
      <c r="B36" s="58" t="s">
        <v>59</v>
      </c>
      <c r="C36" s="58">
        <v>15</v>
      </c>
      <c r="D36" s="60">
        <v>13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43"/>
    </row>
    <row r="37" spans="1:16" ht="15.6">
      <c r="A37" s="93"/>
      <c r="B37" s="58" t="s">
        <v>60</v>
      </c>
      <c r="C37" s="58">
        <v>15</v>
      </c>
      <c r="D37" s="60">
        <v>13</v>
      </c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43"/>
    </row>
    <row r="38" spans="1:16" ht="15.6">
      <c r="A38" s="93"/>
      <c r="B38" s="58" t="s">
        <v>75</v>
      </c>
      <c r="C38" s="58">
        <v>5</v>
      </c>
      <c r="D38" s="60">
        <v>5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43"/>
    </row>
    <row r="39" spans="1:16" ht="15.6">
      <c r="A39" s="93"/>
      <c r="B39" s="58" t="s">
        <v>81</v>
      </c>
      <c r="C39" s="58">
        <v>4</v>
      </c>
      <c r="D39" s="60">
        <v>4</v>
      </c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43"/>
    </row>
    <row r="40" spans="1:16" ht="15.6">
      <c r="A40" s="93"/>
      <c r="B40" s="58" t="s">
        <v>117</v>
      </c>
      <c r="C40" s="58">
        <v>0.3</v>
      </c>
      <c r="D40" s="60">
        <v>0.3</v>
      </c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43"/>
    </row>
    <row r="41" spans="1:16" ht="15.6">
      <c r="A41" s="94"/>
      <c r="B41" s="58" t="s">
        <v>80</v>
      </c>
      <c r="C41" s="58">
        <v>12</v>
      </c>
      <c r="D41" s="60">
        <v>12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43"/>
    </row>
    <row r="42" spans="1:16">
      <c r="A42" s="98" t="s">
        <v>192</v>
      </c>
      <c r="B42" s="41" t="s">
        <v>223</v>
      </c>
      <c r="C42" s="107">
        <v>180</v>
      </c>
      <c r="D42" s="108"/>
      <c r="E42" s="42">
        <v>3.7</v>
      </c>
      <c r="F42" s="42">
        <v>8.34</v>
      </c>
      <c r="G42" s="42">
        <v>46.03</v>
      </c>
      <c r="H42" s="42">
        <v>284.7</v>
      </c>
      <c r="I42" s="42">
        <v>0.31</v>
      </c>
      <c r="J42" s="42">
        <v>42</v>
      </c>
      <c r="K42" s="42">
        <v>42</v>
      </c>
      <c r="L42" s="42">
        <v>29.28</v>
      </c>
      <c r="M42" s="42">
        <v>159.44999999999999</v>
      </c>
      <c r="N42" s="42">
        <v>58.65</v>
      </c>
      <c r="O42" s="42">
        <v>2.31</v>
      </c>
      <c r="P42" s="43"/>
    </row>
    <row r="43" spans="1:16">
      <c r="A43" s="101"/>
      <c r="B43" s="44" t="s">
        <v>99</v>
      </c>
      <c r="C43" s="44">
        <v>153</v>
      </c>
      <c r="D43" s="46">
        <v>132.69999999999999</v>
      </c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3"/>
    </row>
    <row r="44" spans="1:16" ht="15.6">
      <c r="A44" s="101"/>
      <c r="B44" s="44" t="s">
        <v>75</v>
      </c>
      <c r="C44" s="44">
        <v>5</v>
      </c>
      <c r="D44" s="46">
        <v>5</v>
      </c>
      <c r="E44" s="46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43"/>
    </row>
    <row r="45" spans="1:16" ht="15.6">
      <c r="A45" s="101"/>
      <c r="B45" s="44" t="s">
        <v>59</v>
      </c>
      <c r="C45" s="44">
        <v>15</v>
      </c>
      <c r="D45" s="46">
        <v>13</v>
      </c>
      <c r="E45" s="46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43"/>
    </row>
    <row r="46" spans="1:16" ht="15.6">
      <c r="A46" s="101"/>
      <c r="B46" s="44" t="s">
        <v>60</v>
      </c>
      <c r="C46" s="44">
        <v>15</v>
      </c>
      <c r="D46" s="46">
        <v>13</v>
      </c>
      <c r="E46" s="46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43"/>
    </row>
    <row r="47" spans="1:16" ht="15.6">
      <c r="A47" s="101"/>
      <c r="B47" s="44" t="s">
        <v>80</v>
      </c>
      <c r="C47" s="44">
        <v>6</v>
      </c>
      <c r="D47" s="46">
        <v>6</v>
      </c>
      <c r="E47" s="46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43"/>
    </row>
    <row r="48" spans="1:16" ht="15.6">
      <c r="A48" s="101"/>
      <c r="B48" s="44" t="s">
        <v>81</v>
      </c>
      <c r="C48" s="44">
        <v>4</v>
      </c>
      <c r="D48" s="46">
        <v>4</v>
      </c>
      <c r="E48" s="46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43"/>
    </row>
    <row r="49" spans="1:16" ht="15.6">
      <c r="A49" s="101"/>
      <c r="B49" s="44" t="s">
        <v>117</v>
      </c>
      <c r="C49" s="44">
        <v>0.3</v>
      </c>
      <c r="D49" s="46">
        <v>0.3</v>
      </c>
      <c r="E49" s="46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43"/>
    </row>
    <row r="50" spans="1:16" ht="15.6">
      <c r="A50" s="99"/>
      <c r="B50" s="44" t="s">
        <v>68</v>
      </c>
      <c r="C50" s="44">
        <v>6</v>
      </c>
      <c r="D50" s="46">
        <v>6</v>
      </c>
      <c r="E50" s="46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43"/>
    </row>
    <row r="51" spans="1:16" ht="28.2">
      <c r="A51" s="98" t="s">
        <v>165</v>
      </c>
      <c r="B51" s="68" t="s">
        <v>121</v>
      </c>
      <c r="C51" s="107">
        <v>200</v>
      </c>
      <c r="D51" s="108"/>
      <c r="E51" s="42">
        <v>0.04</v>
      </c>
      <c r="F51" s="42">
        <v>0</v>
      </c>
      <c r="G51" s="42">
        <v>24.76</v>
      </c>
      <c r="H51" s="42">
        <v>94.2</v>
      </c>
      <c r="I51" s="42">
        <v>0.01</v>
      </c>
      <c r="J51" s="42">
        <v>0.16800000000000001</v>
      </c>
      <c r="K51" s="42">
        <v>0</v>
      </c>
      <c r="L51" s="42">
        <v>6.4</v>
      </c>
      <c r="M51" s="42">
        <v>3.6</v>
      </c>
      <c r="N51" s="42">
        <v>0</v>
      </c>
      <c r="O51" s="42">
        <v>0.18</v>
      </c>
      <c r="P51" s="43"/>
    </row>
    <row r="52" spans="1:16">
      <c r="A52" s="101"/>
      <c r="B52" s="44" t="s">
        <v>66</v>
      </c>
      <c r="C52" s="45">
        <v>20</v>
      </c>
      <c r="D52" s="46">
        <v>20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3"/>
    </row>
    <row r="53" spans="1:16">
      <c r="A53" s="99"/>
      <c r="B53" s="44" t="s">
        <v>68</v>
      </c>
      <c r="C53" s="45">
        <v>20</v>
      </c>
      <c r="D53" s="46">
        <v>20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3"/>
    </row>
    <row r="54" spans="1:16">
      <c r="A54" s="71"/>
      <c r="B54" s="41" t="s">
        <v>18</v>
      </c>
      <c r="C54" s="107">
        <v>50</v>
      </c>
      <c r="D54" s="108"/>
      <c r="E54" s="72">
        <v>3.8</v>
      </c>
      <c r="F54" s="42">
        <v>0.45</v>
      </c>
      <c r="G54" s="42">
        <v>24.9</v>
      </c>
      <c r="H54" s="42">
        <v>113.22</v>
      </c>
      <c r="I54" s="42">
        <v>0.08</v>
      </c>
      <c r="J54" s="42">
        <v>0</v>
      </c>
      <c r="K54" s="42">
        <v>0</v>
      </c>
      <c r="L54" s="42">
        <v>13.02</v>
      </c>
      <c r="M54" s="42">
        <v>41.5</v>
      </c>
      <c r="N54" s="42">
        <v>17.53</v>
      </c>
      <c r="O54" s="42">
        <v>0.8</v>
      </c>
      <c r="P54" s="43"/>
    </row>
    <row r="55" spans="1:16">
      <c r="A55" s="71"/>
      <c r="B55" s="41" t="s">
        <v>23</v>
      </c>
      <c r="C55" s="107">
        <v>50</v>
      </c>
      <c r="D55" s="108"/>
      <c r="E55" s="42">
        <v>2.75</v>
      </c>
      <c r="F55" s="42">
        <v>0.5</v>
      </c>
      <c r="G55" s="42">
        <v>17</v>
      </c>
      <c r="H55" s="42">
        <v>85</v>
      </c>
      <c r="I55" s="42">
        <v>0.09</v>
      </c>
      <c r="J55" s="42">
        <v>0</v>
      </c>
      <c r="K55" s="42">
        <v>0</v>
      </c>
      <c r="L55" s="42">
        <v>10.5</v>
      </c>
      <c r="M55" s="42">
        <v>87</v>
      </c>
      <c r="N55" s="42">
        <v>28.5</v>
      </c>
      <c r="O55" s="42">
        <v>1.8</v>
      </c>
      <c r="P55" s="43"/>
    </row>
    <row r="56" spans="1:16">
      <c r="A56" s="80"/>
      <c r="B56" s="41" t="s">
        <v>25</v>
      </c>
      <c r="C56" s="107">
        <f>C55+C54+C51+C42+C34+C27+C24</f>
        <v>930</v>
      </c>
      <c r="D56" s="108"/>
      <c r="E56" s="42">
        <f t="shared" ref="E56:O56" si="1">SUM(E24:E55)</f>
        <v>34.129999999999995</v>
      </c>
      <c r="F56" s="42">
        <f t="shared" si="1"/>
        <v>36.11</v>
      </c>
      <c r="G56" s="42">
        <f t="shared" si="1"/>
        <v>164.97</v>
      </c>
      <c r="H56" s="42">
        <f t="shared" si="1"/>
        <v>995.77</v>
      </c>
      <c r="I56" s="42">
        <f t="shared" si="1"/>
        <v>0.79</v>
      </c>
      <c r="J56" s="42">
        <f t="shared" si="1"/>
        <v>187.91800000000001</v>
      </c>
      <c r="K56" s="42">
        <f t="shared" si="1"/>
        <v>42</v>
      </c>
      <c r="L56" s="42">
        <f t="shared" si="1"/>
        <v>143.31</v>
      </c>
      <c r="M56" s="42">
        <f t="shared" si="1"/>
        <v>593.86</v>
      </c>
      <c r="N56" s="42">
        <f t="shared" si="1"/>
        <v>178.59</v>
      </c>
      <c r="O56" s="42">
        <f t="shared" si="1"/>
        <v>9.8300000000000018</v>
      </c>
      <c r="P56" s="43"/>
    </row>
    <row r="57" spans="1:16">
      <c r="A57" s="71"/>
      <c r="B57" s="67" t="s">
        <v>158</v>
      </c>
      <c r="C57" s="107">
        <f>C56+C22</f>
        <v>1635</v>
      </c>
      <c r="D57" s="108"/>
      <c r="E57" s="42">
        <f t="shared" ref="E57:O57" si="2">SUM(E22+E56)</f>
        <v>74.667000000000002</v>
      </c>
      <c r="F57" s="42">
        <f t="shared" si="2"/>
        <v>79.283000000000001</v>
      </c>
      <c r="G57" s="42">
        <f t="shared" si="2"/>
        <v>284.87</v>
      </c>
      <c r="H57" s="42">
        <f t="shared" si="2"/>
        <v>2002.7</v>
      </c>
      <c r="I57" s="42">
        <f t="shared" si="2"/>
        <v>1.302</v>
      </c>
      <c r="J57" s="42">
        <f t="shared" si="2"/>
        <v>238.39000000000001</v>
      </c>
      <c r="K57" s="42">
        <f t="shared" si="2"/>
        <v>495.06199999999995</v>
      </c>
      <c r="L57" s="42">
        <f t="shared" si="2"/>
        <v>618.93700000000001</v>
      </c>
      <c r="M57" s="42">
        <f t="shared" si="2"/>
        <v>1293.905</v>
      </c>
      <c r="N57" s="42">
        <f t="shared" si="2"/>
        <v>321.54999999999995</v>
      </c>
      <c r="O57" s="42">
        <f t="shared" si="2"/>
        <v>17.339000000000002</v>
      </c>
      <c r="P57" s="43"/>
    </row>
    <row r="58" spans="1:16">
      <c r="A58" s="71"/>
      <c r="B58" s="125" t="s">
        <v>107</v>
      </c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08"/>
      <c r="P58" s="43"/>
    </row>
    <row r="59" spans="1:16">
      <c r="A59" s="71"/>
      <c r="B59" s="41" t="s">
        <v>108</v>
      </c>
      <c r="C59" s="107">
        <v>200</v>
      </c>
      <c r="D59" s="108"/>
      <c r="E59" s="42">
        <v>1</v>
      </c>
      <c r="F59" s="42">
        <v>0.01</v>
      </c>
      <c r="G59" s="42">
        <v>29.7</v>
      </c>
      <c r="H59" s="42">
        <v>128</v>
      </c>
      <c r="I59" s="42">
        <v>0.6</v>
      </c>
      <c r="J59" s="42">
        <v>0.06</v>
      </c>
      <c r="K59" s="42">
        <v>46</v>
      </c>
      <c r="L59" s="42"/>
      <c r="M59" s="42">
        <v>23</v>
      </c>
      <c r="N59" s="42">
        <v>23</v>
      </c>
      <c r="O59" s="42">
        <v>0.5</v>
      </c>
      <c r="P59" s="43"/>
    </row>
    <row r="60" spans="1:16">
      <c r="A60" s="16"/>
      <c r="B60" s="33" t="s">
        <v>109</v>
      </c>
      <c r="C60" s="122">
        <v>30</v>
      </c>
      <c r="D60" s="123"/>
      <c r="E60" s="8">
        <v>2.25</v>
      </c>
      <c r="F60" s="8">
        <v>2.94</v>
      </c>
      <c r="G60" s="8">
        <v>22.32</v>
      </c>
      <c r="H60" s="8">
        <v>125.1</v>
      </c>
      <c r="I60" s="8">
        <v>0.02</v>
      </c>
      <c r="J60" s="8">
        <v>0.02</v>
      </c>
      <c r="K60" s="8"/>
      <c r="L60" s="8">
        <v>3</v>
      </c>
      <c r="M60" s="8">
        <v>8.6999999999999993</v>
      </c>
      <c r="N60" s="8">
        <v>27</v>
      </c>
      <c r="O60" s="8">
        <v>0.63</v>
      </c>
    </row>
    <row r="61" spans="1:16">
      <c r="A61" s="16"/>
      <c r="B61" s="33" t="s">
        <v>110</v>
      </c>
      <c r="C61" s="118"/>
      <c r="D61" s="119"/>
      <c r="E61" s="8">
        <f>SUM(E59:E60)</f>
        <v>3.25</v>
      </c>
      <c r="F61" s="8">
        <f t="shared" ref="F61:O61" si="3">SUM(F59:F60)</f>
        <v>2.9499999999999997</v>
      </c>
      <c r="G61" s="8">
        <f t="shared" si="3"/>
        <v>52.019999999999996</v>
      </c>
      <c r="H61" s="8">
        <f t="shared" si="3"/>
        <v>253.1</v>
      </c>
      <c r="I61" s="8">
        <f t="shared" si="3"/>
        <v>0.62</v>
      </c>
      <c r="J61" s="8">
        <f t="shared" si="3"/>
        <v>0.08</v>
      </c>
      <c r="K61" s="8">
        <f t="shared" si="3"/>
        <v>46</v>
      </c>
      <c r="L61" s="8">
        <f t="shared" si="3"/>
        <v>3</v>
      </c>
      <c r="M61" s="8">
        <f t="shared" si="3"/>
        <v>31.7</v>
      </c>
      <c r="N61" s="8">
        <f t="shared" si="3"/>
        <v>50</v>
      </c>
      <c r="O61" s="8">
        <f t="shared" si="3"/>
        <v>1.1299999999999999</v>
      </c>
    </row>
    <row r="62" spans="1:16">
      <c r="A62" s="16"/>
      <c r="B62" s="33" t="s">
        <v>26</v>
      </c>
      <c r="C62" s="120"/>
      <c r="D62" s="121"/>
      <c r="E62" s="3">
        <f t="shared" ref="E62:O62" si="4">SUM(E22,E56,E61)</f>
        <v>77.917000000000002</v>
      </c>
      <c r="F62" s="8">
        <f t="shared" si="4"/>
        <v>82.233000000000004</v>
      </c>
      <c r="G62" s="8">
        <f t="shared" si="4"/>
        <v>336.89</v>
      </c>
      <c r="H62" s="8">
        <f t="shared" si="4"/>
        <v>2255.8000000000002</v>
      </c>
      <c r="I62" s="8">
        <f t="shared" si="4"/>
        <v>1.9220000000000002</v>
      </c>
      <c r="J62" s="8">
        <f t="shared" si="4"/>
        <v>238.47000000000003</v>
      </c>
      <c r="K62" s="8">
        <f t="shared" si="4"/>
        <v>541.0619999999999</v>
      </c>
      <c r="L62" s="8">
        <f t="shared" si="4"/>
        <v>621.93700000000001</v>
      </c>
      <c r="M62" s="8">
        <f t="shared" si="4"/>
        <v>1325.605</v>
      </c>
      <c r="N62" s="8">
        <f t="shared" si="4"/>
        <v>371.54999999999995</v>
      </c>
      <c r="O62" s="8">
        <f t="shared" si="4"/>
        <v>18.469000000000001</v>
      </c>
    </row>
  </sheetData>
  <mergeCells count="36">
    <mergeCell ref="A4:A5"/>
    <mergeCell ref="A6:O6"/>
    <mergeCell ref="A7:A11"/>
    <mergeCell ref="A16:A19"/>
    <mergeCell ref="B23:O23"/>
    <mergeCell ref="B4:B5"/>
    <mergeCell ref="E4:G4"/>
    <mergeCell ref="H4:H5"/>
    <mergeCell ref="I4:K4"/>
    <mergeCell ref="L4:O4"/>
    <mergeCell ref="C4:D4"/>
    <mergeCell ref="C7:D7"/>
    <mergeCell ref="C16:D16"/>
    <mergeCell ref="C20:D20"/>
    <mergeCell ref="C21:D21"/>
    <mergeCell ref="A12:A15"/>
    <mergeCell ref="C12:D12"/>
    <mergeCell ref="A34:A41"/>
    <mergeCell ref="C34:D34"/>
    <mergeCell ref="C22:D22"/>
    <mergeCell ref="A27:A33"/>
    <mergeCell ref="C61:D62"/>
    <mergeCell ref="C57:D57"/>
    <mergeCell ref="B58:O58"/>
    <mergeCell ref="C54:D54"/>
    <mergeCell ref="C55:D55"/>
    <mergeCell ref="C56:D56"/>
    <mergeCell ref="C59:D59"/>
    <mergeCell ref="C60:D60"/>
    <mergeCell ref="A51:A53"/>
    <mergeCell ref="C24:D24"/>
    <mergeCell ref="A24:A26"/>
    <mergeCell ref="C27:D27"/>
    <mergeCell ref="A42:A50"/>
    <mergeCell ref="C42:D42"/>
    <mergeCell ref="C51:D51"/>
  </mergeCells>
  <pageMargins left="0.7" right="0.7" top="0.75" bottom="0.75" header="0.3" footer="0.3"/>
  <pageSetup paperSize="9" scale="7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 Понедельник</vt:lpstr>
      <vt:lpstr>День 2 Вторник</vt:lpstr>
      <vt:lpstr>День 3 Среда</vt:lpstr>
      <vt:lpstr>День 4 Четверг </vt:lpstr>
      <vt:lpstr>День 5 Пятница</vt:lpstr>
      <vt:lpstr>день 6 понедельник</vt:lpstr>
      <vt:lpstr>день 7 вторник</vt:lpstr>
      <vt:lpstr>день 8 среда</vt:lpstr>
      <vt:lpstr>день 9 четверг</vt:lpstr>
      <vt:lpstr>день 10 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2025-03-06T08:55:42Z</dcterms:modified>
</cp:coreProperties>
</file>