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8" windowWidth="14808" windowHeight="7956" tabRatio="807" activeTab="3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definedNames>
    <definedName name="_xlnm.Print_Area" localSheetId="4">'день 5 Пятница'!$A$1:$P$68</definedName>
  </definedNames>
  <calcPr calcId="124519"/>
</workbook>
</file>

<file path=xl/calcChain.xml><?xml version="1.0" encoding="utf-8"?>
<calcChain xmlns="http://schemas.openxmlformats.org/spreadsheetml/2006/main">
  <c r="E24" i="8"/>
  <c r="G60" i="4"/>
  <c r="E60"/>
  <c r="C55" i="8"/>
  <c r="C61" s="1"/>
  <c r="C60" i="4"/>
  <c r="C55" i="1"/>
  <c r="C54"/>
  <c r="H61"/>
  <c r="G61"/>
  <c r="F61"/>
  <c r="E61"/>
  <c r="H54"/>
  <c r="G54"/>
  <c r="F54"/>
  <c r="E54"/>
  <c r="E22"/>
  <c r="E22" i="4"/>
  <c r="C54" i="8"/>
  <c r="C60" i="7"/>
  <c r="C52"/>
  <c r="C59" i="6"/>
  <c r="C53"/>
  <c r="C52"/>
  <c r="O67" i="4"/>
  <c r="N67"/>
  <c r="M67"/>
  <c r="L67"/>
  <c r="K67"/>
  <c r="J67"/>
  <c r="I67"/>
  <c r="O66"/>
  <c r="N66"/>
  <c r="M66"/>
  <c r="L66"/>
  <c r="K66"/>
  <c r="J66"/>
  <c r="I66"/>
  <c r="H67"/>
  <c r="G67"/>
  <c r="F67"/>
  <c r="C61"/>
  <c r="C49" i="5"/>
  <c r="C48"/>
  <c r="C19"/>
  <c r="C63" i="2"/>
  <c r="H62" i="1"/>
  <c r="C53" i="7"/>
  <c r="E63" i="2"/>
  <c r="C64"/>
  <c r="E59" i="7"/>
  <c r="F59"/>
  <c r="G59"/>
  <c r="H59"/>
  <c r="I59"/>
  <c r="J59"/>
  <c r="K59"/>
  <c r="L59"/>
  <c r="M59"/>
  <c r="N59"/>
  <c r="O59"/>
  <c r="E61" i="10"/>
  <c r="F61"/>
  <c r="G61"/>
  <c r="H61"/>
  <c r="L61"/>
  <c r="M61"/>
  <c r="O61"/>
  <c r="H66" i="4"/>
  <c r="G66"/>
  <c r="F66"/>
  <c r="E66"/>
  <c r="H69" i="2"/>
  <c r="G69"/>
  <c r="F69"/>
  <c r="E69"/>
  <c r="C61" i="1"/>
  <c r="G55" i="10"/>
  <c r="G22" i="4"/>
  <c r="G54" i="3"/>
  <c r="G22" i="1"/>
  <c r="H22" i="4" l="1"/>
  <c r="C56" i="9"/>
  <c r="F22" i="1"/>
  <c r="H22"/>
  <c r="I22"/>
  <c r="J22"/>
  <c r="K22"/>
  <c r="L22"/>
  <c r="M22"/>
  <c r="N22"/>
  <c r="O22"/>
  <c r="O24" i="10"/>
  <c r="N24"/>
  <c r="M24"/>
  <c r="L24"/>
  <c r="K24"/>
  <c r="J24"/>
  <c r="I24"/>
  <c r="H24"/>
  <c r="G24"/>
  <c r="G62" s="1"/>
  <c r="F24"/>
  <c r="E24"/>
  <c r="H24" i="8"/>
  <c r="H23" i="7"/>
  <c r="F25" i="6"/>
  <c r="G25"/>
  <c r="H25"/>
  <c r="I25"/>
  <c r="J25"/>
  <c r="K25"/>
  <c r="L25"/>
  <c r="M25"/>
  <c r="N25"/>
  <c r="O25"/>
  <c r="E25"/>
  <c r="H60" i="4"/>
  <c r="C67" l="1"/>
  <c r="C57" i="9"/>
  <c r="C63" s="1"/>
  <c r="C56" i="10"/>
  <c r="C62" s="1"/>
  <c r="C55" i="5"/>
  <c r="C55" i="3"/>
  <c r="C61" s="1"/>
  <c r="H61" i="4"/>
  <c r="E28" i="2"/>
  <c r="F28"/>
  <c r="G28"/>
  <c r="H28"/>
  <c r="I28"/>
  <c r="J28"/>
  <c r="K28"/>
  <c r="L28"/>
  <c r="M28"/>
  <c r="N28"/>
  <c r="O28"/>
  <c r="E23" i="7"/>
  <c r="F24" i="8"/>
  <c r="G24"/>
  <c r="I24"/>
  <c r="J24"/>
  <c r="K24"/>
  <c r="L24"/>
  <c r="M24"/>
  <c r="N24"/>
  <c r="O24"/>
  <c r="F22" i="9"/>
  <c r="G22"/>
  <c r="H22"/>
  <c r="I22"/>
  <c r="J22"/>
  <c r="K22"/>
  <c r="L22"/>
  <c r="M22"/>
  <c r="N22"/>
  <c r="O22"/>
  <c r="E22"/>
  <c r="F23" i="7"/>
  <c r="G23"/>
  <c r="I23"/>
  <c r="J23"/>
  <c r="K23"/>
  <c r="L23"/>
  <c r="M23"/>
  <c r="N23"/>
  <c r="O23"/>
  <c r="F19" i="5"/>
  <c r="G19"/>
  <c r="H19"/>
  <c r="I19"/>
  <c r="J19"/>
  <c r="K19"/>
  <c r="L19"/>
  <c r="M19"/>
  <c r="N19"/>
  <c r="O19"/>
  <c r="E19"/>
  <c r="F20" i="3"/>
  <c r="G20"/>
  <c r="H20"/>
  <c r="I20"/>
  <c r="J20"/>
  <c r="K20"/>
  <c r="L20"/>
  <c r="M20"/>
  <c r="N20"/>
  <c r="O20"/>
  <c r="E20"/>
  <c r="F62" i="9" l="1"/>
  <c r="G62"/>
  <c r="H62"/>
  <c r="I62"/>
  <c r="J62"/>
  <c r="K62"/>
  <c r="L62"/>
  <c r="M62"/>
  <c r="N62"/>
  <c r="O62"/>
  <c r="E62"/>
  <c r="F60" i="8" l="1"/>
  <c r="G60"/>
  <c r="H60"/>
  <c r="I60"/>
  <c r="J60"/>
  <c r="K60"/>
  <c r="L60"/>
  <c r="M60"/>
  <c r="N60"/>
  <c r="O60"/>
  <c r="E60"/>
  <c r="F58" i="6"/>
  <c r="G58"/>
  <c r="H58"/>
  <c r="I58"/>
  <c r="J58"/>
  <c r="K58"/>
  <c r="L58"/>
  <c r="M58"/>
  <c r="N58"/>
  <c r="O58"/>
  <c r="E58"/>
  <c r="I22" i="4" l="1"/>
  <c r="J22"/>
  <c r="K22"/>
  <c r="L22"/>
  <c r="M22"/>
  <c r="N22"/>
  <c r="O22"/>
  <c r="F54" i="5"/>
  <c r="G54"/>
  <c r="H54"/>
  <c r="I54"/>
  <c r="J54"/>
  <c r="K54"/>
  <c r="L54"/>
  <c r="M54"/>
  <c r="N54"/>
  <c r="O54"/>
  <c r="E54"/>
  <c r="F60" i="3"/>
  <c r="G60"/>
  <c r="H60"/>
  <c r="I60"/>
  <c r="J60"/>
  <c r="K60"/>
  <c r="L60"/>
  <c r="M60"/>
  <c r="N60"/>
  <c r="O60"/>
  <c r="E60"/>
  <c r="I61" i="1"/>
  <c r="J61"/>
  <c r="K61"/>
  <c r="L61"/>
  <c r="M61"/>
  <c r="N61"/>
  <c r="O61"/>
  <c r="H54" i="8" l="1"/>
  <c r="H61" l="1"/>
  <c r="H55"/>
  <c r="F54" i="3"/>
  <c r="F55" s="1"/>
  <c r="G55"/>
  <c r="H54"/>
  <c r="H55" s="1"/>
  <c r="I54"/>
  <c r="J54"/>
  <c r="J55" s="1"/>
  <c r="K54"/>
  <c r="K55" s="1"/>
  <c r="L54"/>
  <c r="L55" s="1"/>
  <c r="M54"/>
  <c r="M55" s="1"/>
  <c r="N54"/>
  <c r="N55" s="1"/>
  <c r="O54"/>
  <c r="O55" s="1"/>
  <c r="E54"/>
  <c r="E55" s="1"/>
  <c r="M61"/>
  <c r="F55" i="10"/>
  <c r="F62" s="1"/>
  <c r="H55"/>
  <c r="H62" s="1"/>
  <c r="I55"/>
  <c r="I62" s="1"/>
  <c r="J55"/>
  <c r="J62" s="1"/>
  <c r="K55"/>
  <c r="K62" s="1"/>
  <c r="L55"/>
  <c r="L62" s="1"/>
  <c r="M55"/>
  <c r="M62" s="1"/>
  <c r="N55"/>
  <c r="N62" s="1"/>
  <c r="O55"/>
  <c r="O62" s="1"/>
  <c r="E55"/>
  <c r="E62" s="1"/>
  <c r="F56" i="9"/>
  <c r="G56"/>
  <c r="G57" s="1"/>
  <c r="H56"/>
  <c r="H57" s="1"/>
  <c r="I56"/>
  <c r="I57" s="1"/>
  <c r="J56"/>
  <c r="J57" s="1"/>
  <c r="K56"/>
  <c r="K57" s="1"/>
  <c r="L56"/>
  <c r="L57" s="1"/>
  <c r="M56"/>
  <c r="M57" s="1"/>
  <c r="N56"/>
  <c r="N57" s="1"/>
  <c r="O56"/>
  <c r="O57" s="1"/>
  <c r="E56"/>
  <c r="E57" s="1"/>
  <c r="K63"/>
  <c r="N63"/>
  <c r="F54" i="8"/>
  <c r="F55" s="1"/>
  <c r="G54"/>
  <c r="I54"/>
  <c r="J54"/>
  <c r="J55" s="1"/>
  <c r="K54"/>
  <c r="K55" s="1"/>
  <c r="L54"/>
  <c r="M54"/>
  <c r="N54"/>
  <c r="N55" s="1"/>
  <c r="O54"/>
  <c r="O55" s="1"/>
  <c r="E54"/>
  <c r="F52" i="7"/>
  <c r="F53" s="1"/>
  <c r="G52"/>
  <c r="G60" s="1"/>
  <c r="H52"/>
  <c r="I52"/>
  <c r="J52"/>
  <c r="J53" s="1"/>
  <c r="K52"/>
  <c r="L52"/>
  <c r="M52"/>
  <c r="N52"/>
  <c r="N53" s="1"/>
  <c r="O52"/>
  <c r="E52"/>
  <c r="E53" s="1"/>
  <c r="F52" i="6"/>
  <c r="G53"/>
  <c r="H52"/>
  <c r="H53" s="1"/>
  <c r="I52"/>
  <c r="I53" s="1"/>
  <c r="J52"/>
  <c r="J53" s="1"/>
  <c r="K52"/>
  <c r="K53" s="1"/>
  <c r="L52"/>
  <c r="L53" s="1"/>
  <c r="M52"/>
  <c r="M53" s="1"/>
  <c r="N52"/>
  <c r="O52"/>
  <c r="O53" s="1"/>
  <c r="E52"/>
  <c r="E53" s="1"/>
  <c r="G59"/>
  <c r="K59"/>
  <c r="O59"/>
  <c r="F60" i="4"/>
  <c r="I60"/>
  <c r="J60"/>
  <c r="K60"/>
  <c r="L60"/>
  <c r="M60"/>
  <c r="N60"/>
  <c r="O60"/>
  <c r="F48" i="5"/>
  <c r="F49" s="1"/>
  <c r="G48"/>
  <c r="G49" s="1"/>
  <c r="H48"/>
  <c r="H49" s="1"/>
  <c r="I48"/>
  <c r="J48"/>
  <c r="J49" s="1"/>
  <c r="K48"/>
  <c r="K49" s="1"/>
  <c r="L48"/>
  <c r="L49" s="1"/>
  <c r="M48"/>
  <c r="N48"/>
  <c r="N49" s="1"/>
  <c r="O48"/>
  <c r="O49" s="1"/>
  <c r="E48"/>
  <c r="E49" s="1"/>
  <c r="F63" i="2"/>
  <c r="G63"/>
  <c r="H63"/>
  <c r="I63"/>
  <c r="J63"/>
  <c r="K63"/>
  <c r="L63"/>
  <c r="M63"/>
  <c r="N63"/>
  <c r="O63"/>
  <c r="I54" i="1"/>
  <c r="J54"/>
  <c r="K54"/>
  <c r="L54"/>
  <c r="M54"/>
  <c r="N54"/>
  <c r="O54"/>
  <c r="M59" i="6" l="1"/>
  <c r="I59"/>
  <c r="L55" i="5"/>
  <c r="E55"/>
  <c r="F55"/>
  <c r="N55"/>
  <c r="H55"/>
  <c r="N61" i="3"/>
  <c r="F61"/>
  <c r="K61"/>
  <c r="M62" i="1"/>
  <c r="M55"/>
  <c r="E62"/>
  <c r="E55"/>
  <c r="I64" i="2"/>
  <c r="I70"/>
  <c r="I55" i="5"/>
  <c r="I49"/>
  <c r="E61" i="4"/>
  <c r="E67" s="1"/>
  <c r="L61"/>
  <c r="L60" i="7"/>
  <c r="L53"/>
  <c r="H60"/>
  <c r="H53"/>
  <c r="L62" i="1"/>
  <c r="L55"/>
  <c r="H55"/>
  <c r="E70" i="2"/>
  <c r="L70"/>
  <c r="L64"/>
  <c r="H70"/>
  <c r="H64"/>
  <c r="O61" i="4"/>
  <c r="K61"/>
  <c r="G61"/>
  <c r="O60" i="7"/>
  <c r="O53"/>
  <c r="K60"/>
  <c r="K53"/>
  <c r="G53"/>
  <c r="O63" i="9"/>
  <c r="I63"/>
  <c r="F63"/>
  <c r="F57"/>
  <c r="O61" i="3"/>
  <c r="G61"/>
  <c r="I61"/>
  <c r="I55"/>
  <c r="I62" i="1"/>
  <c r="I55"/>
  <c r="M64" i="2"/>
  <c r="M70"/>
  <c r="M55" i="5"/>
  <c r="M49"/>
  <c r="O62" i="1"/>
  <c r="O55"/>
  <c r="K62"/>
  <c r="K55"/>
  <c r="G62"/>
  <c r="G55"/>
  <c r="O70" i="2"/>
  <c r="O64"/>
  <c r="K64"/>
  <c r="K70"/>
  <c r="G70"/>
  <c r="G64"/>
  <c r="N61" i="4"/>
  <c r="J61"/>
  <c r="F61"/>
  <c r="N59" i="6"/>
  <c r="N53"/>
  <c r="F59"/>
  <c r="F53"/>
  <c r="M61" i="8"/>
  <c r="M55"/>
  <c r="I61"/>
  <c r="I55"/>
  <c r="G63" i="9"/>
  <c r="N62" i="1"/>
  <c r="N55"/>
  <c r="J62"/>
  <c r="J55"/>
  <c r="F62"/>
  <c r="F55"/>
  <c r="N70" i="2"/>
  <c r="N64"/>
  <c r="J64"/>
  <c r="J70"/>
  <c r="F70"/>
  <c r="F64"/>
  <c r="M61" i="4"/>
  <c r="I61"/>
  <c r="E60" i="7"/>
  <c r="M60"/>
  <c r="M53"/>
  <c r="I60"/>
  <c r="I53"/>
  <c r="E61" i="8"/>
  <c r="E55"/>
  <c r="L61"/>
  <c r="L55"/>
  <c r="G61"/>
  <c r="G55"/>
  <c r="M63" i="9"/>
  <c r="L56" i="10"/>
  <c r="K56"/>
  <c r="G56"/>
  <c r="E56"/>
  <c r="N56"/>
  <c r="J56"/>
  <c r="F56"/>
  <c r="H56"/>
  <c r="O56"/>
  <c r="M56"/>
  <c r="I56"/>
  <c r="N61" i="8"/>
  <c r="J63" i="9"/>
  <c r="J61" i="8"/>
  <c r="J59" i="6"/>
  <c r="J55" i="5"/>
  <c r="J61" i="3"/>
  <c r="O55" i="5"/>
  <c r="K55"/>
  <c r="G55"/>
  <c r="E59" i="6"/>
  <c r="L59"/>
  <c r="H59"/>
  <c r="N60" i="7"/>
  <c r="J60"/>
  <c r="F60"/>
  <c r="E63" i="9"/>
  <c r="L63"/>
  <c r="H63"/>
  <c r="E61" i="3"/>
  <c r="L61"/>
  <c r="H61"/>
  <c r="O61" i="8"/>
  <c r="K61"/>
  <c r="F61"/>
</calcChain>
</file>

<file path=xl/sharedStrings.xml><?xml version="1.0" encoding="utf-8"?>
<sst xmlns="http://schemas.openxmlformats.org/spreadsheetml/2006/main" count="875" uniqueCount="247">
  <si>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</si>
  <si>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</si>
  <si>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</si>
  <si>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</si>
  <si>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</si>
  <si>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</si>
  <si>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</si>
  <si>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</si>
  <si>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</si>
  <si>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</si>
  <si>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</si>
  <si>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</si>
  <si>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</si>
  <si>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</si>
  <si>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</si>
  <si>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</si>
  <si>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</si>
  <si>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</si>
  <si>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</si>
  <si>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</si>
  <si>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</si>
  <si>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</si>
  <si>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</si>
  <si>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</si>
  <si>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</si>
  <si>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</si>
  <si>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</si>
  <si>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</si>
  <si>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</si>
  <si>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Масло сливочное</t>
  </si>
  <si>
    <t xml:space="preserve">Чай с сахаром и лимоном </t>
  </si>
  <si>
    <t>Щи из б\к капусты</t>
  </si>
  <si>
    <t>Картофельные пюре</t>
  </si>
  <si>
    <t>Сок фруктовый</t>
  </si>
  <si>
    <t>Макаронные изделия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</si>
  <si>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</si>
  <si>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</si>
  <si>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</si>
  <si>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</si>
  <si>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</si>
  <si>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 xml:space="preserve">Салат из моркови </t>
  </si>
  <si>
    <t>Суп из овощей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</si>
  <si>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</si>
  <si>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</si>
  <si>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</si>
  <si>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</si>
  <si>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</si>
  <si>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</si>
  <si>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</si>
  <si>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</si>
  <si>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 xml:space="preserve">Макаронные изделия отварные </t>
  </si>
  <si>
    <t>Пудинг из творога (запеченный)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</si>
  <si>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</si>
  <si>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</si>
  <si>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</si>
  <si>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</si>
  <si>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</si>
  <si>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>Капуста тушенная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</si>
  <si>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</si>
  <si>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</si>
  <si>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</si>
  <si>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</si>
  <si>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</si>
  <si>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</si>
  <si>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</si>
  <si>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</si>
  <si>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</si>
  <si>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</si>
  <si>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</si>
  <si>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</si>
  <si>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</si>
  <si>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</si>
  <si>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</si>
  <si>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</si>
  <si>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</si>
  <si>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</si>
  <si>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</si>
  <si>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</si>
  <si>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</si>
  <si>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</si>
  <si>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</si>
  <si>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</si>
  <si>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</si>
  <si>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</si>
  <si>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</si>
  <si>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</si>
  <si>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</si>
  <si>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</si>
  <si>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</si>
  <si>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</si>
  <si>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</si>
  <si>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</si>
  <si>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</si>
  <si>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</si>
  <si>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</si>
  <si>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</si>
  <si>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</si>
  <si>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</si>
  <si>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</si>
  <si>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</si>
  <si>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</si>
  <si>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</si>
  <si>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</si>
  <si>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</si>
  <si>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</si>
  <si>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</si>
  <si>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</si>
  <si>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</si>
  <si>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</si>
  <si>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</si>
  <si>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</si>
  <si>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</si>
  <si>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</si>
  <si>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</si>
  <si>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</si>
  <si>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Печенье</t>
  </si>
  <si>
    <t>Всего за полдник</t>
  </si>
  <si>
    <t>Яйцо отварное</t>
  </si>
  <si>
    <t>Яйцо вареное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</si>
  <si>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</si>
  <si>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</si>
  <si>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</si>
  <si>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</si>
  <si>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</si>
  <si>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</si>
  <si>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</si>
  <si>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</si>
  <si>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</si>
  <si>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</si>
  <si>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Соль йодированая</t>
  </si>
  <si>
    <t>Салат из свежих огурцов</t>
  </si>
  <si>
    <t>огурец</t>
  </si>
  <si>
    <t>растительное масло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</si>
  <si>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</si>
  <si>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</si>
  <si>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</si>
  <si>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</si>
  <si>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</si>
  <si>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</si>
  <si>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</si>
  <si>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</si>
  <si>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</si>
  <si>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</si>
  <si>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</si>
  <si>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</si>
  <si>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</si>
  <si>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</si>
  <si>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</si>
  <si>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Плов из птицы</t>
  </si>
  <si>
    <t>цыпленок бройлер</t>
  </si>
  <si>
    <t>Каша манная (молочная)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</si>
  <si>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</si>
  <si>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</si>
  <si>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</si>
  <si>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</si>
  <si>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</si>
  <si>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</si>
  <si>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4</t>
  </si>
  <si>
    <t>№42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</si>
  <si>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</si>
  <si>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</si>
  <si>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</si>
  <si>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</si>
  <si>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</si>
  <si>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</si>
  <si>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</si>
  <si>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</si>
  <si>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</si>
  <si>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</si>
  <si>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</si>
  <si>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</si>
  <si>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</si>
  <si>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</si>
  <si>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</si>
  <si>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</si>
  <si>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</si>
  <si>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</si>
  <si>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</si>
  <si>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</si>
  <si>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</si>
  <si>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</si>
  <si>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</si>
  <si>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</si>
  <si>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</si>
  <si>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</si>
  <si>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</si>
  <si>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</si>
  <si>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</si>
  <si>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</si>
  <si>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</si>
  <si>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</si>
  <si>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</si>
  <si>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</si>
  <si>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</si>
  <si>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</si>
  <si>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</si>
  <si>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</si>
  <si>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</si>
  <si>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№3 СР 2007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</si>
  <si>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</si>
  <si>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</si>
  <si>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</si>
  <si>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</si>
  <si>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</si>
  <si>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</si>
  <si>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</si>
  <si>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</si>
  <si>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</si>
  <si>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</si>
  <si>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</si>
  <si>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</si>
  <si>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</si>
  <si>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</si>
  <si>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</si>
  <si>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>Гуляш</t>
  </si>
  <si>
    <t xml:space="preserve">куриное филе </t>
  </si>
  <si>
    <t xml:space="preserve">морковь </t>
  </si>
  <si>
    <t xml:space="preserve">масло растительное </t>
  </si>
  <si>
    <t xml:space="preserve">кофейный напиток </t>
  </si>
  <si>
    <t xml:space="preserve">филе куриное </t>
  </si>
  <si>
    <t xml:space="preserve">Салат овощной с яблоком </t>
  </si>
  <si>
    <t xml:space="preserve">сахарный песок </t>
  </si>
  <si>
    <t xml:space="preserve">Салат овощной с яблоком  </t>
  </si>
  <si>
    <t xml:space="preserve"> филе куриное </t>
  </si>
  <si>
    <t>Компот из сухофруктов +  Вит. С</t>
  </si>
  <si>
    <t>=</t>
  </si>
  <si>
    <t>0.3</t>
  </si>
  <si>
    <t>Груша</t>
  </si>
  <si>
    <t>200/15/7</t>
  </si>
  <si>
    <t>№53 СР 2011</t>
  </si>
  <si>
    <t>Салат из свеклы с зеленным горошком</t>
  </si>
  <si>
    <t>зеленный горошек консервированный</t>
  </si>
  <si>
    <t>лук репчатый</t>
  </si>
  <si>
    <t>№35 СР 2005</t>
  </si>
  <si>
    <t xml:space="preserve">Салат летний </t>
  </si>
  <si>
    <t>масло расстительное</t>
  </si>
  <si>
    <t>Салат из свёклы с яблоком</t>
  </si>
  <si>
    <t>Салат из свежих огурцов с луком</t>
  </si>
  <si>
    <t xml:space="preserve">огурцы </t>
  </si>
  <si>
    <t>Весенне-летний период (7-11 лет)</t>
  </si>
  <si>
    <t xml:space="preserve">Салат из свеклы с зелёным горошком </t>
  </si>
  <si>
    <t>свекла столовая</t>
  </si>
  <si>
    <t xml:space="preserve">зелёный горошек консервированная </t>
  </si>
  <si>
    <t>200/5</t>
  </si>
  <si>
    <r>
      <rPr>
        <sz val="11"/>
        <color theme="1"/>
        <rFont val="Times New Roman"/>
        <family val="1"/>
        <charset val="204"/>
      </rPr>
      <t xml:space="preserve">30   </t>
    </r>
    <r>
      <rPr>
        <b/>
        <sz val="11"/>
        <color theme="1"/>
        <rFont val="Times New Roman"/>
        <family val="1"/>
        <charset val="204"/>
      </rPr>
      <t xml:space="preserve">         </t>
    </r>
    <r>
      <rPr>
        <sz val="11"/>
        <color theme="1"/>
        <rFont val="Times New Roman"/>
        <family val="1"/>
        <charset val="204"/>
      </rPr>
      <t>25</t>
    </r>
  </si>
  <si>
    <t>Салат из б/к капусты</t>
  </si>
  <si>
    <t xml:space="preserve">Салат из моркови и яблок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</si>
</sst>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" xfId="0" applyFont="1" applyBorder="1" applyAlignment="1"/>
    <xf numFmtId="0" fontId="1" fillId="0" borderId="10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/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11" xfId="0" applyFont="1" applyBorder="1" applyAlignment="1"/>
    <xf numFmtId="0" fontId="1" fillId="0" borderId="9" xfId="0" applyFont="1" applyBorder="1" applyAlignment="1"/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2" fillId="2" borderId="4" xfId="0" applyFont="1" applyFill="1" applyBorder="1"/>
    <xf numFmtId="0" fontId="13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/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/>
    <xf numFmtId="0" fontId="1" fillId="0" borderId="8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2" borderId="13" xfId="0" applyFont="1" applyFill="1" applyBorder="1" applyAlignment="1"/>
    <xf numFmtId="0" fontId="1" fillId="2" borderId="8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1" xfId="0" applyFont="1" applyFill="1" applyBorder="1" applyAlignment="1"/>
    <xf numFmtId="0" fontId="1" fillId="2" borderId="9" xfId="0" applyFont="1" applyFill="1" applyBorder="1" applyAlignment="1"/>
    <xf numFmtId="0" fontId="0" fillId="2" borderId="0" xfId="0" applyFill="1"/>
    <xf numFmtId="0" fontId="0" fillId="2" borderId="1" xfId="0" applyFill="1" applyBorder="1"/>
    <xf numFmtId="0" fontId="1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Fill="1" applyBorder="1"/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814546</xdr:colOff>
      <xdr:row>18</xdr:row>
      <xdr:rowOff>221774</xdr:rowOff>
    </xdr:from>
    <xdr:to>
      <xdr:col>3</xdr:col>
      <xdr:colOff>794</xdr:colOff>
      <xdr:row>20</xdr:row>
      <xdr:rowOff>61754</xdr:rowOff>
    </xdr:to>
    <xdr:cxnSp macro="">
      <xdr:nvCxnSpPr>
        <xdr:cNvPr id="3" name="Прямая соединительная линия 2"/>
        <xdr:cNvCxnSpPr/>
      </xdr:nvCxnSpPr>
      <xdr:spPr>
        <a:xfrm rot="5400000" flipH="1" flipV="1">
          <a:off x="3867150" y="4255770"/>
          <a:ext cx="297180" cy="1588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67"/>
  <sheetViews>
    <sheetView zoomScale="90" zoomScaleNormal="90" workbookViewId="0">
      <selection activeCell="C22" sqref="C22:D22"/>
    </sheetView>
  </sheetViews>
  <sheetFormatPr defaultRowHeight="14.4"/>
  <cols>
    <col min="1" max="1" width="13.109375" customWidth="1"/>
    <col min="2" max="2" width="40.33203125" customWidth="1"/>
    <col min="3" max="3" width="18.88671875" customWidth="1"/>
    <col min="4" max="4" width="13.109375" customWidth="1"/>
    <col min="5" max="5" width="14.77734375" customWidth="1"/>
    <col min="6" max="6" width="13.21875" customWidth="1"/>
    <col min="7" max="7" width="13.6640625" customWidth="1"/>
    <col min="8" max="8" width="16.77734375" customWidth="1"/>
    <col min="9" max="9" width="13.44140625" customWidth="1"/>
    <col min="10" max="10" width="13.109375" customWidth="1"/>
    <col min="11" max="11" width="13.5546875" customWidth="1"/>
    <col min="12" max="12" width="16.5546875" customWidth="1"/>
    <col min="13" max="13" width="16" customWidth="1"/>
    <col min="14" max="14" width="20.44140625" customWidth="1"/>
    <col min="15" max="15" width="18" customWidth="1"/>
    <col min="16" max="16" width="1.109375" customWidth="1"/>
    <col min="17" max="17" width="0.44140625" customWidth="1"/>
    <col min="18" max="18" width="17" customWidth="1"/>
    <col min="19" max="19" width="2.33203125" customWidth="1"/>
    <col min="20" max="20" width="18.109375" customWidth="1"/>
  </cols>
  <sheetData>
    <row r="1" spans="1:21" ht="15.6">
      <c r="A1" s="57" t="s">
        <v>193</v>
      </c>
      <c r="B1" s="57"/>
    </row>
    <row r="2" spans="1:21" ht="15.6">
      <c r="A2" s="57" t="s">
        <v>194</v>
      </c>
      <c r="B2" s="57"/>
    </row>
    <row r="3" spans="1:21" ht="15.6">
      <c r="A3" s="57" t="s">
        <v>239</v>
      </c>
      <c r="B3" s="58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1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21">
      <c r="A5" s="120"/>
      <c r="B5" s="129"/>
      <c r="C5" s="31" t="s">
        <v>154</v>
      </c>
      <c r="D5" s="47" t="s">
        <v>155</v>
      </c>
      <c r="E5" s="4" t="s">
        <v>4</v>
      </c>
      <c r="F5" s="4" t="s">
        <v>5</v>
      </c>
      <c r="G5" s="4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21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21" ht="14.25" customHeight="1">
      <c r="A7" s="118" t="s">
        <v>192</v>
      </c>
      <c r="B7" s="45" t="s">
        <v>16</v>
      </c>
      <c r="C7" s="130" t="s">
        <v>243</v>
      </c>
      <c r="D7" s="131"/>
      <c r="E7" s="78">
        <v>3.82</v>
      </c>
      <c r="F7" s="7">
        <v>9.1910000000000007</v>
      </c>
      <c r="G7" s="7">
        <v>22.25</v>
      </c>
      <c r="H7" s="7">
        <v>199.75</v>
      </c>
      <c r="I7" s="7">
        <v>5.3999999999999999E-2</v>
      </c>
      <c r="J7" s="7">
        <v>0.39</v>
      </c>
      <c r="K7" s="7">
        <v>9.2999999999999999E-2</v>
      </c>
      <c r="L7" s="7">
        <v>147.416</v>
      </c>
      <c r="M7" s="7">
        <v>173.19900000000001</v>
      </c>
      <c r="N7" s="7">
        <v>19.760000000000002</v>
      </c>
      <c r="O7" s="7">
        <v>0.23100000000000001</v>
      </c>
    </row>
    <row r="8" spans="1:21">
      <c r="A8" s="119"/>
      <c r="B8" s="46" t="s">
        <v>107</v>
      </c>
      <c r="C8" s="74">
        <v>34</v>
      </c>
      <c r="D8" s="75">
        <v>33.700000000000003</v>
      </c>
      <c r="E8" s="75"/>
      <c r="F8" s="6"/>
      <c r="G8" s="6"/>
      <c r="H8" s="6"/>
      <c r="I8" s="6"/>
      <c r="J8" s="6"/>
      <c r="K8" s="6"/>
      <c r="L8" s="6"/>
      <c r="M8" s="6"/>
      <c r="N8" s="6"/>
      <c r="O8" s="6"/>
      <c r="Q8" s="139"/>
      <c r="R8" s="139"/>
      <c r="S8" s="139"/>
    </row>
    <row r="9" spans="1:21">
      <c r="A9" s="119"/>
      <c r="B9" s="46" t="s">
        <v>72</v>
      </c>
      <c r="C9" s="74">
        <v>5</v>
      </c>
      <c r="D9" s="75">
        <v>5</v>
      </c>
      <c r="E9" s="75"/>
      <c r="F9" s="6"/>
      <c r="G9" s="6"/>
      <c r="H9" s="6"/>
      <c r="I9" s="6"/>
      <c r="J9" s="6"/>
      <c r="K9" s="6"/>
      <c r="L9" s="6"/>
      <c r="M9" s="6"/>
      <c r="N9" s="6"/>
      <c r="O9" s="6"/>
      <c r="Q9" s="139"/>
      <c r="R9" s="139"/>
      <c r="S9" s="139"/>
    </row>
    <row r="10" spans="1:21">
      <c r="A10" s="119"/>
      <c r="B10" s="46" t="s">
        <v>68</v>
      </c>
      <c r="C10" s="74">
        <v>156</v>
      </c>
      <c r="D10" s="75">
        <v>156</v>
      </c>
      <c r="E10" s="75"/>
      <c r="F10" s="6"/>
      <c r="G10" s="6"/>
      <c r="H10" s="6"/>
      <c r="I10" s="6"/>
      <c r="J10" s="6"/>
      <c r="K10" s="6"/>
      <c r="L10" s="6"/>
      <c r="M10" s="6"/>
      <c r="N10" s="6"/>
      <c r="O10" s="6"/>
      <c r="Q10" s="139"/>
      <c r="R10" s="139"/>
      <c r="S10" s="139"/>
    </row>
    <row r="11" spans="1:21">
      <c r="A11" s="119"/>
      <c r="B11" s="46" t="s">
        <v>58</v>
      </c>
      <c r="C11" s="74">
        <v>5</v>
      </c>
      <c r="D11" s="75">
        <v>5</v>
      </c>
      <c r="E11" s="75"/>
      <c r="F11" s="6"/>
      <c r="G11" s="6"/>
      <c r="H11" s="6"/>
      <c r="I11" s="6"/>
      <c r="J11" s="6"/>
      <c r="K11" s="6"/>
      <c r="L11" s="6"/>
      <c r="M11" s="6"/>
      <c r="N11" s="6"/>
      <c r="O11" s="6"/>
      <c r="Q11" s="139"/>
      <c r="R11" s="139"/>
      <c r="S11" s="139"/>
    </row>
    <row r="12" spans="1:21">
      <c r="A12" s="120"/>
      <c r="B12" s="46" t="s">
        <v>120</v>
      </c>
      <c r="C12" s="74">
        <v>0.3</v>
      </c>
      <c r="D12" s="75">
        <v>0.3</v>
      </c>
      <c r="E12" s="75"/>
      <c r="F12" s="6"/>
      <c r="G12" s="6"/>
      <c r="H12" s="6"/>
      <c r="I12" s="6"/>
      <c r="J12" s="6"/>
      <c r="K12" s="6"/>
      <c r="L12" s="6"/>
      <c r="M12" s="6"/>
      <c r="N12" s="6"/>
      <c r="O12" s="6"/>
      <c r="Q12" s="139"/>
      <c r="R12" s="139"/>
      <c r="S12" s="139"/>
    </row>
    <row r="13" spans="1:21">
      <c r="A13" s="118" t="s">
        <v>158</v>
      </c>
      <c r="B13" s="45" t="s">
        <v>17</v>
      </c>
      <c r="C13" s="124">
        <v>15</v>
      </c>
      <c r="D13" s="129"/>
      <c r="E13" s="7">
        <v>3.48</v>
      </c>
      <c r="F13" s="7">
        <v>4.43</v>
      </c>
      <c r="G13" s="7">
        <v>0</v>
      </c>
      <c r="H13" s="7">
        <v>54.6</v>
      </c>
      <c r="I13" s="7">
        <v>0.01</v>
      </c>
      <c r="J13" s="7">
        <v>0.11</v>
      </c>
      <c r="K13" s="7">
        <v>4.7999999999999996E-3</v>
      </c>
      <c r="L13" s="7">
        <v>132</v>
      </c>
      <c r="M13" s="7">
        <v>75</v>
      </c>
      <c r="N13" s="7">
        <v>5.25</v>
      </c>
      <c r="O13" s="7">
        <v>0.15</v>
      </c>
      <c r="Q13" s="139"/>
      <c r="R13" s="139"/>
      <c r="S13" s="139"/>
    </row>
    <row r="14" spans="1:21" ht="27" customHeight="1">
      <c r="A14" s="120"/>
      <c r="B14" s="46" t="s">
        <v>108</v>
      </c>
      <c r="C14" s="53">
        <v>15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139"/>
      <c r="R14" s="139"/>
      <c r="S14" s="139"/>
    </row>
    <row r="15" spans="1:21" s="9" customFormat="1">
      <c r="A15" s="126" t="s">
        <v>180</v>
      </c>
      <c r="B15" s="45" t="s">
        <v>18</v>
      </c>
      <c r="C15" s="124">
        <v>200</v>
      </c>
      <c r="D15" s="129"/>
      <c r="E15" s="7">
        <v>3.52</v>
      </c>
      <c r="F15" s="7">
        <v>3.72</v>
      </c>
      <c r="G15" s="7">
        <v>26.49</v>
      </c>
      <c r="H15" s="7">
        <v>145.19999999999999</v>
      </c>
      <c r="I15" s="7">
        <v>0.01</v>
      </c>
      <c r="J15" s="7">
        <v>1.3</v>
      </c>
      <c r="K15" s="7">
        <v>0.01</v>
      </c>
      <c r="L15" s="7">
        <v>122</v>
      </c>
      <c r="M15" s="7">
        <v>90</v>
      </c>
      <c r="N15" s="7">
        <v>14</v>
      </c>
      <c r="O15" s="7">
        <v>0.56000000000000005</v>
      </c>
      <c r="Q15" s="139"/>
      <c r="R15" s="139"/>
      <c r="S15" s="139"/>
      <c r="T15"/>
      <c r="U15"/>
    </row>
    <row r="16" spans="1:21">
      <c r="A16" s="127"/>
      <c r="B16" s="46" t="s">
        <v>60</v>
      </c>
      <c r="C16" s="53">
        <v>5</v>
      </c>
      <c r="D16" s="6">
        <v>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139"/>
      <c r="R16" s="139"/>
      <c r="S16" s="139"/>
    </row>
    <row r="17" spans="1:34">
      <c r="A17" s="127"/>
      <c r="B17" s="46" t="s">
        <v>68</v>
      </c>
      <c r="C17" s="53">
        <v>180</v>
      </c>
      <c r="D17" s="6">
        <v>180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139"/>
      <c r="R17" s="139"/>
      <c r="S17" s="139"/>
    </row>
    <row r="18" spans="1:34">
      <c r="A18" s="128"/>
      <c r="B18" s="46" t="s">
        <v>72</v>
      </c>
      <c r="C18" s="53">
        <v>15</v>
      </c>
      <c r="D18" s="6">
        <v>15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139"/>
      <c r="R18" s="139"/>
      <c r="S18" s="139"/>
    </row>
    <row r="19" spans="1:34">
      <c r="A19" s="27"/>
      <c r="B19" s="45" t="s">
        <v>19</v>
      </c>
      <c r="C19" s="124">
        <v>50</v>
      </c>
      <c r="D19" s="129"/>
      <c r="E19" s="17">
        <v>3.8</v>
      </c>
      <c r="F19" s="22">
        <v>0.45</v>
      </c>
      <c r="G19" s="22">
        <v>24.9</v>
      </c>
      <c r="H19" s="22">
        <v>113.22</v>
      </c>
      <c r="I19" s="22">
        <v>0.08</v>
      </c>
      <c r="J19" s="22">
        <v>0</v>
      </c>
      <c r="K19" s="22">
        <v>0</v>
      </c>
      <c r="L19" s="22">
        <v>13.02</v>
      </c>
      <c r="M19" s="22">
        <v>41.5</v>
      </c>
      <c r="N19" s="22">
        <v>17.53</v>
      </c>
      <c r="O19" s="22">
        <v>0.8</v>
      </c>
      <c r="Q19" s="139"/>
      <c r="R19" s="139"/>
      <c r="S19" s="139"/>
    </row>
    <row r="20" spans="1:34">
      <c r="A20" s="27"/>
      <c r="B20" s="45" t="s">
        <v>113</v>
      </c>
      <c r="C20" s="124">
        <v>100</v>
      </c>
      <c r="D20" s="129"/>
      <c r="E20" s="17">
        <v>0.4</v>
      </c>
      <c r="F20" s="22">
        <v>0.4</v>
      </c>
      <c r="G20" s="22">
        <v>9.8000000000000007</v>
      </c>
      <c r="H20" s="22">
        <v>47</v>
      </c>
      <c r="I20" s="22">
        <v>0.03</v>
      </c>
      <c r="J20" s="22">
        <v>10</v>
      </c>
      <c r="K20" s="22"/>
      <c r="L20" s="22">
        <v>13.05</v>
      </c>
      <c r="M20" s="22">
        <v>11</v>
      </c>
      <c r="N20" s="22">
        <v>9</v>
      </c>
      <c r="O20" s="22">
        <v>2.2000000000000002</v>
      </c>
      <c r="Q20" s="139"/>
      <c r="R20" s="139"/>
      <c r="S20" s="139"/>
    </row>
    <row r="21" spans="1:34">
      <c r="A21" s="27" t="s">
        <v>162</v>
      </c>
      <c r="B21" s="45" t="s">
        <v>117</v>
      </c>
      <c r="C21" s="124">
        <v>40</v>
      </c>
      <c r="D21" s="129"/>
      <c r="E21" s="17">
        <v>6.1</v>
      </c>
      <c r="F21" s="15">
        <v>5.52</v>
      </c>
      <c r="G21" s="15">
        <v>0.34</v>
      </c>
      <c r="H21" s="15">
        <v>75.36</v>
      </c>
      <c r="I21" s="15">
        <v>0.03</v>
      </c>
      <c r="J21" s="15">
        <v>0</v>
      </c>
      <c r="K21" s="15">
        <v>120</v>
      </c>
      <c r="L21" s="15">
        <v>41</v>
      </c>
      <c r="M21" s="15">
        <v>95.16</v>
      </c>
      <c r="N21" s="15">
        <v>6.64</v>
      </c>
      <c r="O21" s="15">
        <v>1.32</v>
      </c>
      <c r="Q21" s="139"/>
      <c r="R21" s="139"/>
      <c r="S21" s="139"/>
    </row>
    <row r="22" spans="1:34">
      <c r="A22" s="27"/>
      <c r="B22" s="45" t="s">
        <v>20</v>
      </c>
      <c r="C22" s="137">
        <v>610</v>
      </c>
      <c r="D22" s="138"/>
      <c r="E22" s="99">
        <f>E21+E20+E19+E15+E13+E7</f>
        <v>21.12</v>
      </c>
      <c r="F22" s="99">
        <f>F7+F13+F15+F19+F20+F21</f>
        <v>23.710999999999999</v>
      </c>
      <c r="G22" s="99">
        <f>G7+G13+G15+G19+G20+G21</f>
        <v>83.779999999999987</v>
      </c>
      <c r="H22" s="99">
        <f t="shared" ref="H22:O22" si="0">H7+H13+H15+H19+H20+H21</f>
        <v>635.13</v>
      </c>
      <c r="I22" s="15">
        <f t="shared" si="0"/>
        <v>0.214</v>
      </c>
      <c r="J22" s="15">
        <f t="shared" si="0"/>
        <v>11.8</v>
      </c>
      <c r="K22" s="15">
        <f t="shared" si="0"/>
        <v>120.1078</v>
      </c>
      <c r="L22" s="15">
        <f t="shared" si="0"/>
        <v>468.48599999999999</v>
      </c>
      <c r="M22" s="15">
        <f t="shared" si="0"/>
        <v>485.85900000000004</v>
      </c>
      <c r="N22" s="15">
        <f t="shared" si="0"/>
        <v>72.180000000000007</v>
      </c>
      <c r="O22" s="15">
        <f t="shared" si="0"/>
        <v>5.2610000000000001</v>
      </c>
      <c r="Q22" s="139"/>
      <c r="R22" s="139"/>
      <c r="S22" s="139"/>
    </row>
    <row r="23" spans="1:34">
      <c r="A23" s="27"/>
      <c r="B23" s="125" t="s">
        <v>21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9"/>
      <c r="Q23" s="139"/>
      <c r="R23" s="139"/>
      <c r="S23" s="139"/>
    </row>
    <row r="24" spans="1:34">
      <c r="A24" s="144" t="s">
        <v>229</v>
      </c>
      <c r="B24" s="45" t="s">
        <v>230</v>
      </c>
      <c r="C24" s="124">
        <v>60</v>
      </c>
      <c r="D24" s="129"/>
      <c r="E24" s="114">
        <v>0.86</v>
      </c>
      <c r="F24" s="114">
        <v>3.65</v>
      </c>
      <c r="G24" s="114">
        <v>5.05</v>
      </c>
      <c r="H24" s="114">
        <v>66.34</v>
      </c>
      <c r="I24" s="114">
        <v>0.01</v>
      </c>
      <c r="J24" s="114">
        <v>5.7</v>
      </c>
      <c r="K24" s="114">
        <v>0</v>
      </c>
      <c r="L24" s="114">
        <v>21.09</v>
      </c>
      <c r="M24" s="114">
        <v>24.58</v>
      </c>
      <c r="N24" s="114">
        <v>12.54</v>
      </c>
      <c r="O24" s="114">
        <v>0.8</v>
      </c>
      <c r="P24" s="118"/>
      <c r="Q24" s="139"/>
      <c r="R24" s="139"/>
      <c r="S24" s="139"/>
      <c r="AF24" s="139"/>
      <c r="AG24" s="139"/>
      <c r="AH24" s="139"/>
    </row>
    <row r="25" spans="1:34">
      <c r="A25" s="145"/>
      <c r="B25" s="46" t="s">
        <v>61</v>
      </c>
      <c r="C25" s="53">
        <v>41.2</v>
      </c>
      <c r="D25" s="6">
        <v>29.4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19"/>
      <c r="Q25" s="139"/>
      <c r="R25" s="139"/>
      <c r="S25" s="139"/>
      <c r="AF25" s="139"/>
      <c r="AG25" s="139"/>
      <c r="AH25" s="139"/>
    </row>
    <row r="26" spans="1:34">
      <c r="A26" s="145"/>
      <c r="B26" s="46" t="s">
        <v>231</v>
      </c>
      <c r="C26" s="53">
        <v>31.4</v>
      </c>
      <c r="D26" s="6">
        <v>20.3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19"/>
      <c r="Q26" s="139"/>
      <c r="R26" s="139"/>
      <c r="S26" s="139"/>
      <c r="AF26" s="115"/>
      <c r="AG26" s="115"/>
      <c r="AH26" s="115"/>
    </row>
    <row r="27" spans="1:34">
      <c r="A27" s="145"/>
      <c r="B27" s="46" t="s">
        <v>232</v>
      </c>
      <c r="C27" s="53">
        <v>10</v>
      </c>
      <c r="D27" s="6">
        <v>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19"/>
      <c r="AF27" s="115"/>
      <c r="AG27" s="115"/>
      <c r="AH27" s="115"/>
    </row>
    <row r="28" spans="1:34">
      <c r="A28" s="145"/>
      <c r="B28" s="46" t="s">
        <v>136</v>
      </c>
      <c r="C28" s="53">
        <v>0.3</v>
      </c>
      <c r="D28" s="6">
        <v>0.3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19"/>
      <c r="AF28" s="115"/>
      <c r="AG28" s="115"/>
      <c r="AH28" s="115"/>
    </row>
    <row r="29" spans="1:34">
      <c r="A29" s="146"/>
      <c r="B29" s="46" t="s">
        <v>79</v>
      </c>
      <c r="C29" s="53">
        <v>3</v>
      </c>
      <c r="D29" s="6">
        <v>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20"/>
      <c r="AF29" s="37"/>
      <c r="AG29" s="37"/>
      <c r="AH29" s="37"/>
    </row>
    <row r="30" spans="1:34">
      <c r="A30" s="118" t="s">
        <v>195</v>
      </c>
      <c r="B30" s="45" t="s">
        <v>25</v>
      </c>
      <c r="C30" s="130">
        <v>200</v>
      </c>
      <c r="D30" s="131"/>
      <c r="E30" s="78">
        <v>6.89</v>
      </c>
      <c r="F30" s="7">
        <v>8.7200000000000006</v>
      </c>
      <c r="G30" s="7">
        <v>11.47</v>
      </c>
      <c r="H30" s="7">
        <v>133.80000000000001</v>
      </c>
      <c r="I30" s="7">
        <v>0.08</v>
      </c>
      <c r="J30" s="7">
        <v>7.29</v>
      </c>
      <c r="K30" s="7">
        <v>12</v>
      </c>
      <c r="L30" s="7">
        <v>36.24</v>
      </c>
      <c r="M30" s="7">
        <v>141.22</v>
      </c>
      <c r="N30" s="7">
        <v>37.880000000000003</v>
      </c>
      <c r="O30" s="7">
        <v>1.01</v>
      </c>
    </row>
    <row r="31" spans="1:34">
      <c r="A31" s="119"/>
      <c r="B31" s="46" t="s">
        <v>63</v>
      </c>
      <c r="C31" s="74">
        <v>128</v>
      </c>
      <c r="D31" s="75">
        <v>98.7</v>
      </c>
      <c r="E31" s="75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34">
      <c r="A32" s="119"/>
      <c r="B32" s="46" t="s">
        <v>64</v>
      </c>
      <c r="C32" s="74">
        <v>10</v>
      </c>
      <c r="D32" s="88">
        <v>8</v>
      </c>
      <c r="E32" s="75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119"/>
      <c r="B33" s="46" t="s">
        <v>65</v>
      </c>
      <c r="C33" s="74">
        <v>10</v>
      </c>
      <c r="D33" s="75">
        <v>8</v>
      </c>
      <c r="E33" s="75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19"/>
      <c r="B34" s="46" t="s">
        <v>66</v>
      </c>
      <c r="C34" s="74">
        <v>5</v>
      </c>
      <c r="D34" s="75">
        <v>5</v>
      </c>
      <c r="E34" s="75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19"/>
      <c r="B35" s="46" t="s">
        <v>67</v>
      </c>
      <c r="C35" s="74">
        <v>80</v>
      </c>
      <c r="D35" s="75">
        <v>60</v>
      </c>
      <c r="E35" s="75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19"/>
      <c r="B36" s="46" t="s">
        <v>107</v>
      </c>
      <c r="C36" s="74">
        <v>20</v>
      </c>
      <c r="D36" s="75">
        <v>20</v>
      </c>
      <c r="E36" s="75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20"/>
      <c r="B37" s="46" t="s">
        <v>120</v>
      </c>
      <c r="C37" s="74">
        <v>0.3</v>
      </c>
      <c r="D37" s="75">
        <v>0.3</v>
      </c>
      <c r="E37" s="75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18" t="s">
        <v>159</v>
      </c>
      <c r="B38" s="45" t="s">
        <v>214</v>
      </c>
      <c r="C38" s="124">
        <v>90</v>
      </c>
      <c r="D38" s="129"/>
      <c r="E38" s="7">
        <v>12.44</v>
      </c>
      <c r="F38" s="7">
        <v>12.24</v>
      </c>
      <c r="G38" s="7">
        <v>12.78</v>
      </c>
      <c r="H38" s="7">
        <v>183</v>
      </c>
      <c r="I38" s="7">
        <v>0.08</v>
      </c>
      <c r="J38" s="7">
        <v>0.12</v>
      </c>
      <c r="K38" s="7">
        <v>23</v>
      </c>
      <c r="L38" s="7">
        <v>35</v>
      </c>
      <c r="M38" s="7">
        <v>133.1</v>
      </c>
      <c r="N38" s="7">
        <v>25.7</v>
      </c>
      <c r="O38" s="7">
        <v>1.2</v>
      </c>
    </row>
    <row r="39" spans="1:15">
      <c r="A39" s="119"/>
      <c r="B39" s="46" t="s">
        <v>215</v>
      </c>
      <c r="C39" s="53">
        <v>55.7</v>
      </c>
      <c r="D39" s="6">
        <v>55.7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19"/>
      <c r="B40" s="46" t="s">
        <v>68</v>
      </c>
      <c r="C40" s="53">
        <v>14</v>
      </c>
      <c r="D40" s="6">
        <v>14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119"/>
      <c r="B41" s="46" t="s">
        <v>106</v>
      </c>
      <c r="C41" s="53">
        <v>10</v>
      </c>
      <c r="D41" s="6">
        <v>10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19"/>
      <c r="B42" s="46" t="s">
        <v>65</v>
      </c>
      <c r="C42" s="53">
        <v>7</v>
      </c>
      <c r="D42" s="6">
        <v>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19"/>
      <c r="B43" s="46" t="s">
        <v>120</v>
      </c>
      <c r="C43" s="53">
        <v>0.3</v>
      </c>
      <c r="D43" s="6">
        <v>0.3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20"/>
      <c r="B44" s="46" t="s">
        <v>62</v>
      </c>
      <c r="C44" s="53">
        <v>3</v>
      </c>
      <c r="D44" s="6">
        <v>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18" t="s">
        <v>160</v>
      </c>
      <c r="B45" s="45" t="s">
        <v>23</v>
      </c>
      <c r="C45" s="130">
        <v>150</v>
      </c>
      <c r="D45" s="131"/>
      <c r="E45" s="7">
        <v>5.52</v>
      </c>
      <c r="F45" s="7">
        <v>6.52</v>
      </c>
      <c r="G45" s="7">
        <v>26.45</v>
      </c>
      <c r="H45" s="7">
        <v>168.45</v>
      </c>
      <c r="I45" s="7">
        <v>0.06</v>
      </c>
      <c r="J45" s="7">
        <v>0</v>
      </c>
      <c r="K45" s="7">
        <v>21</v>
      </c>
      <c r="L45" s="7">
        <v>4.8600000000000003</v>
      </c>
      <c r="M45" s="7">
        <v>37.17</v>
      </c>
      <c r="N45" s="7">
        <v>21.12</v>
      </c>
      <c r="O45" s="7">
        <v>1.1100000000000001</v>
      </c>
    </row>
    <row r="46" spans="1:15">
      <c r="A46" s="119"/>
      <c r="B46" s="46" t="s">
        <v>59</v>
      </c>
      <c r="C46" s="74">
        <v>0.3</v>
      </c>
      <c r="D46" s="75">
        <v>0.3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>
      <c r="A47" s="119"/>
      <c r="B47" s="46" t="s">
        <v>109</v>
      </c>
      <c r="C47" s="74">
        <v>145</v>
      </c>
      <c r="D47" s="75">
        <v>145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120"/>
      <c r="B48" s="46" t="s">
        <v>58</v>
      </c>
      <c r="C48" s="74">
        <v>4.7</v>
      </c>
      <c r="D48" s="88">
        <v>4.7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46">
      <c r="A49" s="121" t="s">
        <v>161</v>
      </c>
      <c r="B49" s="45" t="s">
        <v>121</v>
      </c>
      <c r="C49" s="124">
        <v>200</v>
      </c>
      <c r="D49" s="129"/>
      <c r="E49" s="7">
        <v>0.04</v>
      </c>
      <c r="F49" s="7">
        <v>0</v>
      </c>
      <c r="G49" s="7">
        <v>24.76</v>
      </c>
      <c r="H49" s="7">
        <v>94.2</v>
      </c>
      <c r="I49" s="7">
        <v>0.01</v>
      </c>
      <c r="J49" s="7">
        <v>0.16800000000000001</v>
      </c>
      <c r="K49" s="7">
        <v>0</v>
      </c>
      <c r="L49" s="7">
        <v>6.4</v>
      </c>
      <c r="M49" s="7">
        <v>3.6</v>
      </c>
      <c r="N49" s="7">
        <v>0</v>
      </c>
      <c r="O49" s="7">
        <v>0.18</v>
      </c>
    </row>
    <row r="50" spans="1:46">
      <c r="A50" s="122"/>
      <c r="B50" s="46" t="s">
        <v>70</v>
      </c>
      <c r="C50" s="53">
        <v>20</v>
      </c>
      <c r="D50" s="6">
        <v>20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46">
      <c r="A51" s="123"/>
      <c r="B51" s="46" t="s">
        <v>72</v>
      </c>
      <c r="C51" s="53">
        <v>12</v>
      </c>
      <c r="D51" s="6">
        <v>12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46">
      <c r="A52" s="27"/>
      <c r="B52" s="45" t="s">
        <v>19</v>
      </c>
      <c r="C52" s="124">
        <v>50</v>
      </c>
      <c r="D52" s="129"/>
      <c r="E52" s="17">
        <v>3.8</v>
      </c>
      <c r="F52" s="22">
        <v>0.45</v>
      </c>
      <c r="G52" s="22">
        <v>24.9</v>
      </c>
      <c r="H52" s="22">
        <v>113.22</v>
      </c>
      <c r="I52" s="22">
        <v>0.08</v>
      </c>
      <c r="J52" s="22">
        <v>0</v>
      </c>
      <c r="K52" s="22">
        <v>0</v>
      </c>
      <c r="L52" s="22">
        <v>13.02</v>
      </c>
      <c r="M52" s="22">
        <v>41.5</v>
      </c>
      <c r="N52" s="22">
        <v>17.53</v>
      </c>
      <c r="O52" s="22">
        <v>0.8</v>
      </c>
    </row>
    <row r="53" spans="1:46">
      <c r="A53" s="27"/>
      <c r="B53" s="45" t="s">
        <v>24</v>
      </c>
      <c r="C53" s="124">
        <v>50</v>
      </c>
      <c r="D53" s="129"/>
      <c r="E53" s="7">
        <v>2.75</v>
      </c>
      <c r="F53" s="7">
        <v>0.5</v>
      </c>
      <c r="G53" s="7">
        <v>17</v>
      </c>
      <c r="H53" s="7">
        <v>85</v>
      </c>
      <c r="I53" s="7">
        <v>0.09</v>
      </c>
      <c r="J53" s="7">
        <v>0</v>
      </c>
      <c r="K53" s="7">
        <v>0</v>
      </c>
      <c r="L53" s="7">
        <v>10.5</v>
      </c>
      <c r="M53" s="7">
        <v>87</v>
      </c>
      <c r="N53" s="7">
        <v>28.5</v>
      </c>
      <c r="O53" s="7">
        <v>1.8</v>
      </c>
    </row>
    <row r="54" spans="1:46">
      <c r="A54" s="27"/>
      <c r="B54" s="45" t="s">
        <v>26</v>
      </c>
      <c r="C54" s="133">
        <f>C53+C52+C49+C45+C38+C30+C24</f>
        <v>800</v>
      </c>
      <c r="D54" s="134"/>
      <c r="E54" s="5">
        <f>E53+E52+E49+E45+E38+E30+E24</f>
        <v>32.299999999999997</v>
      </c>
      <c r="F54" s="5">
        <f>F53+F52+F49+F45+F38+F30+F24</f>
        <v>32.08</v>
      </c>
      <c r="G54" s="5">
        <f>G53+G52+G49+G45+G38+G30+G24</f>
        <v>122.41</v>
      </c>
      <c r="H54" s="99">
        <f>H53+H52+H49+H45+H38+H30+H24</f>
        <v>844.0100000000001</v>
      </c>
      <c r="I54" s="5">
        <f t="shared" ref="I54:O54" si="1">SUM(I30:I53)</f>
        <v>0.4</v>
      </c>
      <c r="J54" s="5">
        <f t="shared" si="1"/>
        <v>7.5780000000000003</v>
      </c>
      <c r="K54" s="5">
        <f t="shared" si="1"/>
        <v>56</v>
      </c>
      <c r="L54" s="5">
        <f t="shared" si="1"/>
        <v>106.02000000000001</v>
      </c>
      <c r="M54" s="5">
        <f t="shared" si="1"/>
        <v>443.59000000000003</v>
      </c>
      <c r="N54" s="5">
        <f t="shared" si="1"/>
        <v>130.73000000000002</v>
      </c>
      <c r="O54" s="5">
        <f t="shared" si="1"/>
        <v>6.1000000000000005</v>
      </c>
    </row>
    <row r="55" spans="1:46">
      <c r="A55" s="27"/>
      <c r="B55" s="4" t="s">
        <v>156</v>
      </c>
      <c r="C55" s="135">
        <f>C54+C22</f>
        <v>1410</v>
      </c>
      <c r="D55" s="136"/>
      <c r="E55" s="33">
        <f t="shared" ref="E55:O55" si="2">SUM(E22+E54)</f>
        <v>53.42</v>
      </c>
      <c r="F55" s="33">
        <f t="shared" si="2"/>
        <v>55.790999999999997</v>
      </c>
      <c r="G55" s="33">
        <f t="shared" si="2"/>
        <v>206.19</v>
      </c>
      <c r="H55" s="33">
        <f t="shared" si="2"/>
        <v>1479.14</v>
      </c>
      <c r="I55" s="33">
        <f t="shared" si="2"/>
        <v>0.61399999999999999</v>
      </c>
      <c r="J55" s="33">
        <f t="shared" si="2"/>
        <v>19.378</v>
      </c>
      <c r="K55" s="33">
        <f t="shared" si="2"/>
        <v>176.1078</v>
      </c>
      <c r="L55" s="33">
        <f t="shared" si="2"/>
        <v>574.50599999999997</v>
      </c>
      <c r="M55" s="33">
        <f t="shared" si="2"/>
        <v>929.44900000000007</v>
      </c>
      <c r="N55" s="33">
        <f t="shared" si="2"/>
        <v>202.91000000000003</v>
      </c>
      <c r="O55" s="33">
        <f t="shared" si="2"/>
        <v>11.361000000000001</v>
      </c>
    </row>
    <row r="56" spans="1:46">
      <c r="A56" s="124" t="s">
        <v>114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9"/>
    </row>
    <row r="57" spans="1:46">
      <c r="A57" s="27"/>
      <c r="B57" s="45" t="s">
        <v>19</v>
      </c>
      <c r="C57" s="124">
        <v>70</v>
      </c>
      <c r="D57" s="129"/>
      <c r="E57" s="94">
        <v>3.8</v>
      </c>
      <c r="F57" s="78">
        <v>1.45</v>
      </c>
      <c r="G57" s="78">
        <v>31.4</v>
      </c>
      <c r="H57" s="78">
        <v>113.22</v>
      </c>
      <c r="I57" s="67">
        <v>0.08</v>
      </c>
      <c r="J57" s="67">
        <v>0</v>
      </c>
      <c r="K57" s="67">
        <v>0</v>
      </c>
      <c r="L57" s="67">
        <v>13.02</v>
      </c>
      <c r="M57" s="67">
        <v>41.5</v>
      </c>
      <c r="N57" s="67">
        <v>17.53</v>
      </c>
      <c r="O57" s="67">
        <v>0.8</v>
      </c>
      <c r="P57" s="15"/>
    </row>
    <row r="58" spans="1:46">
      <c r="A58" s="27"/>
      <c r="B58" s="45" t="s">
        <v>122</v>
      </c>
      <c r="C58" s="124">
        <v>200</v>
      </c>
      <c r="D58" s="129"/>
      <c r="E58" s="78">
        <v>1</v>
      </c>
      <c r="F58" s="78">
        <v>0.2</v>
      </c>
      <c r="G58" s="78">
        <v>24</v>
      </c>
      <c r="H58" s="78">
        <v>152</v>
      </c>
      <c r="I58" s="67">
        <v>0.02</v>
      </c>
      <c r="J58" s="67">
        <v>4</v>
      </c>
      <c r="K58" s="67">
        <v>0</v>
      </c>
      <c r="L58" s="67">
        <v>14</v>
      </c>
      <c r="M58" s="67">
        <v>14</v>
      </c>
      <c r="N58" s="67">
        <v>8.8000000000000007</v>
      </c>
      <c r="O58" s="67">
        <v>1.8</v>
      </c>
      <c r="P58" s="45"/>
      <c r="AS58" s="72"/>
      <c r="AT58" s="73"/>
    </row>
    <row r="59" spans="1:46" ht="15.6">
      <c r="A59" s="91"/>
      <c r="B59" s="93" t="s">
        <v>115</v>
      </c>
      <c r="C59" s="142">
        <v>15</v>
      </c>
      <c r="D59" s="143"/>
      <c r="E59" s="95">
        <v>3.25</v>
      </c>
      <c r="F59" s="95">
        <v>4.9400000000000004</v>
      </c>
      <c r="G59" s="95">
        <v>14.3</v>
      </c>
      <c r="H59" s="95">
        <v>125.1</v>
      </c>
      <c r="I59" s="92"/>
      <c r="J59" s="92"/>
      <c r="K59" s="92"/>
      <c r="L59" s="92"/>
      <c r="M59" s="92"/>
      <c r="N59" s="92"/>
      <c r="O59" s="92"/>
      <c r="P59" s="45"/>
      <c r="AS59" s="72"/>
      <c r="AT59" s="73"/>
    </row>
    <row r="60" spans="1:46">
      <c r="A60" s="27"/>
      <c r="B60" s="45" t="s">
        <v>17</v>
      </c>
      <c r="C60" s="124">
        <v>15</v>
      </c>
      <c r="D60" s="129"/>
      <c r="E60" s="78">
        <v>4.4800000000000004</v>
      </c>
      <c r="F60" s="78">
        <v>5.43</v>
      </c>
      <c r="G60" s="78">
        <v>0</v>
      </c>
      <c r="H60" s="78">
        <v>54.6</v>
      </c>
      <c r="I60" s="67">
        <v>0.01</v>
      </c>
      <c r="J60" s="67">
        <v>0.11</v>
      </c>
      <c r="K60" s="67">
        <v>4.7999999999999996E-3</v>
      </c>
      <c r="L60" s="67">
        <v>132</v>
      </c>
      <c r="M60" s="67">
        <v>75</v>
      </c>
      <c r="N60" s="67">
        <v>5.25</v>
      </c>
      <c r="O60" s="67">
        <v>0.15</v>
      </c>
      <c r="P60" s="17"/>
    </row>
    <row r="61" spans="1:46">
      <c r="A61" s="27"/>
      <c r="B61" s="45" t="s">
        <v>116</v>
      </c>
      <c r="C61" s="100">
        <f>C60+C59+C58+C57</f>
        <v>300</v>
      </c>
      <c r="D61" s="101"/>
      <c r="E61" s="102">
        <f>E60+E59+E58+E57</f>
        <v>12.530000000000001</v>
      </c>
      <c r="F61" s="99">
        <f>F60+F59+F58+F57</f>
        <v>12.02</v>
      </c>
      <c r="G61" s="99">
        <f>G60+G59+G58+G57</f>
        <v>69.699999999999989</v>
      </c>
      <c r="H61" s="99">
        <f>H60+H59+H58+H57</f>
        <v>444.91999999999996</v>
      </c>
      <c r="I61" s="15">
        <f t="shared" ref="I61:O61" si="3">SUM(I57:I60)</f>
        <v>0.11</v>
      </c>
      <c r="J61" s="15">
        <f t="shared" si="3"/>
        <v>4.1100000000000003</v>
      </c>
      <c r="K61" s="15">
        <f t="shared" si="3"/>
        <v>4.7999999999999996E-3</v>
      </c>
      <c r="L61" s="15">
        <f t="shared" si="3"/>
        <v>159.02000000000001</v>
      </c>
      <c r="M61" s="15">
        <f t="shared" si="3"/>
        <v>130.5</v>
      </c>
      <c r="N61" s="15">
        <f t="shared" si="3"/>
        <v>31.580000000000002</v>
      </c>
      <c r="O61" s="15">
        <f t="shared" si="3"/>
        <v>2.75</v>
      </c>
    </row>
    <row r="62" spans="1:46">
      <c r="A62" s="27"/>
      <c r="B62" s="45" t="s">
        <v>27</v>
      </c>
      <c r="C62" s="59">
        <v>1675</v>
      </c>
      <c r="D62" s="60"/>
      <c r="E62" s="5">
        <f t="shared" ref="E62:O62" si="4">SUM(E61,E22,E54)</f>
        <v>65.95</v>
      </c>
      <c r="F62" s="15">
        <f t="shared" si="4"/>
        <v>67.810999999999993</v>
      </c>
      <c r="G62" s="15">
        <f t="shared" si="4"/>
        <v>275.89</v>
      </c>
      <c r="H62" s="15">
        <f>SUM(H61,H22,H54)</f>
        <v>1924.06</v>
      </c>
      <c r="I62" s="15">
        <f t="shared" si="4"/>
        <v>0.72399999999999998</v>
      </c>
      <c r="J62" s="15">
        <f t="shared" si="4"/>
        <v>23.488</v>
      </c>
      <c r="K62" s="15">
        <f t="shared" si="4"/>
        <v>176.11259999999999</v>
      </c>
      <c r="L62" s="15">
        <f t="shared" si="4"/>
        <v>733.52599999999995</v>
      </c>
      <c r="M62" s="15">
        <f t="shared" si="4"/>
        <v>1059.9490000000001</v>
      </c>
      <c r="N62" s="15">
        <f t="shared" si="4"/>
        <v>234.49</v>
      </c>
      <c r="O62" s="15">
        <f t="shared" si="4"/>
        <v>14.111000000000001</v>
      </c>
    </row>
    <row r="67" spans="3:3">
      <c r="C67" t="s">
        <v>225</v>
      </c>
    </row>
  </sheetData>
  <mergeCells count="60">
    <mergeCell ref="C59:D59"/>
    <mergeCell ref="C57:D57"/>
    <mergeCell ref="C60:D60"/>
    <mergeCell ref="A56:O56"/>
    <mergeCell ref="C19:D19"/>
    <mergeCell ref="C20:D20"/>
    <mergeCell ref="C21:D21"/>
    <mergeCell ref="C30:D30"/>
    <mergeCell ref="C38:D38"/>
    <mergeCell ref="B23:O23"/>
    <mergeCell ref="C45:D45"/>
    <mergeCell ref="C49:D49"/>
    <mergeCell ref="C52:D52"/>
    <mergeCell ref="C53:D53"/>
    <mergeCell ref="A30:A37"/>
    <mergeCell ref="A24:A29"/>
    <mergeCell ref="AF24:AH24"/>
    <mergeCell ref="AF25:AH25"/>
    <mergeCell ref="Q25:S25"/>
    <mergeCell ref="Q26:S26"/>
    <mergeCell ref="Q13:S13"/>
    <mergeCell ref="Q14:S14"/>
    <mergeCell ref="Q15:S15"/>
    <mergeCell ref="Q16:S16"/>
    <mergeCell ref="Q17:S17"/>
    <mergeCell ref="Q18:S18"/>
    <mergeCell ref="Q19:S19"/>
    <mergeCell ref="Q20:S20"/>
    <mergeCell ref="Q24:S24"/>
    <mergeCell ref="B4:B5"/>
    <mergeCell ref="H4:H5"/>
    <mergeCell ref="Q8:S8"/>
    <mergeCell ref="Q9:S9"/>
    <mergeCell ref="Q10:S10"/>
    <mergeCell ref="Q11:S11"/>
    <mergeCell ref="Q12:S12"/>
    <mergeCell ref="Q21:S21"/>
    <mergeCell ref="Q22:S22"/>
    <mergeCell ref="Q23:S23"/>
    <mergeCell ref="C58:D58"/>
    <mergeCell ref="C54:D54"/>
    <mergeCell ref="C55:D55"/>
    <mergeCell ref="C24:D24"/>
    <mergeCell ref="C22:D22"/>
    <mergeCell ref="P24:P29"/>
    <mergeCell ref="A38:A44"/>
    <mergeCell ref="A45:A48"/>
    <mergeCell ref="A49:A51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</mergeCells>
  <pageMargins left="0.70866141732283472" right="0.70866141732283472" top="0.35433070866141736" bottom="0.19685039370078741" header="0.31496062992125984" footer="0.31496062992125984"/>
  <pageSetup paperSize="9" scale="3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1"/>
  <sheetViews>
    <sheetView workbookViewId="0">
      <selection activeCell="P62" sqref="A1:P62"/>
    </sheetView>
  </sheetViews>
  <sheetFormatPr defaultRowHeight="14.4"/>
  <cols>
    <col min="1" max="1" width="16.44140625" customWidth="1"/>
    <col min="2" max="2" width="29.109375" customWidth="1"/>
    <col min="3" max="3" width="14.44140625" customWidth="1"/>
    <col min="4" max="4" width="15.5546875" customWidth="1"/>
    <col min="5" max="5" width="13.5546875" customWidth="1"/>
    <col min="6" max="6" width="9.6640625" customWidth="1"/>
    <col min="7" max="7" width="13.109375" customWidth="1"/>
    <col min="8" max="8" width="13.33203125" customWidth="1"/>
    <col min="9" max="9" width="7.88671875" customWidth="1"/>
    <col min="10" max="10" width="6.109375" customWidth="1"/>
    <col min="11" max="11" width="7.88671875" customWidth="1"/>
    <col min="12" max="12" width="8.88671875" customWidth="1"/>
    <col min="13" max="13" width="12.5546875" customWidth="1"/>
    <col min="14" max="14" width="9.109375" customWidth="1"/>
    <col min="15" max="15" width="12.44140625" customWidth="1"/>
    <col min="17" max="17" width="26.33203125" customWidth="1"/>
  </cols>
  <sheetData>
    <row r="1" spans="1:22" ht="15.6">
      <c r="A1" s="58" t="s">
        <v>211</v>
      </c>
      <c r="B1" s="57"/>
    </row>
    <row r="2" spans="1:22" ht="15.6">
      <c r="A2" s="57" t="s">
        <v>204</v>
      </c>
      <c r="B2" s="57"/>
    </row>
    <row r="3" spans="1:22" ht="15.6">
      <c r="A3" s="57" t="s">
        <v>239</v>
      </c>
      <c r="B3" s="5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2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22">
      <c r="A5" s="120"/>
      <c r="B5" s="129"/>
      <c r="C5" s="31" t="s">
        <v>154</v>
      </c>
      <c r="D5" s="47" t="s">
        <v>155</v>
      </c>
      <c r="E5" s="5" t="s">
        <v>4</v>
      </c>
      <c r="F5" s="5" t="s">
        <v>5</v>
      </c>
      <c r="G5" s="5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22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22" ht="28.2">
      <c r="A7" s="118" t="s">
        <v>163</v>
      </c>
      <c r="B7" s="49" t="s">
        <v>28</v>
      </c>
      <c r="C7" s="124">
        <v>150</v>
      </c>
      <c r="D7" s="129"/>
      <c r="E7" s="22">
        <v>27.84</v>
      </c>
      <c r="F7" s="22">
        <v>18</v>
      </c>
      <c r="G7" s="22">
        <v>54.6</v>
      </c>
      <c r="H7" s="22">
        <v>541.26</v>
      </c>
      <c r="I7" s="22">
        <v>0.09</v>
      </c>
      <c r="J7" s="22">
        <v>0.74</v>
      </c>
      <c r="K7" s="22">
        <v>0.33</v>
      </c>
      <c r="L7" s="22">
        <v>226.4</v>
      </c>
      <c r="M7" s="22">
        <v>344.91</v>
      </c>
      <c r="N7" s="22">
        <v>48.92</v>
      </c>
      <c r="O7" s="22">
        <v>0.84</v>
      </c>
    </row>
    <row r="8" spans="1:22">
      <c r="A8" s="119"/>
      <c r="B8" s="46" t="s">
        <v>71</v>
      </c>
      <c r="C8" s="53">
        <v>76</v>
      </c>
      <c r="D8" s="6">
        <v>76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63"/>
      <c r="R8" s="63"/>
      <c r="S8" s="63"/>
      <c r="T8" s="63"/>
      <c r="U8" s="63"/>
      <c r="V8" s="63"/>
    </row>
    <row r="9" spans="1:22">
      <c r="A9" s="119"/>
      <c r="B9" s="46" t="s">
        <v>127</v>
      </c>
      <c r="C9" s="53">
        <v>25.5</v>
      </c>
      <c r="D9" s="6">
        <v>25.5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63"/>
      <c r="R9" s="63"/>
      <c r="S9" s="63"/>
      <c r="T9" s="63"/>
      <c r="U9" s="63"/>
      <c r="V9" s="63"/>
    </row>
    <row r="10" spans="1:22">
      <c r="A10" s="119"/>
      <c r="B10" s="46" t="s">
        <v>72</v>
      </c>
      <c r="C10" s="53">
        <v>7</v>
      </c>
      <c r="D10" s="6">
        <v>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63"/>
      <c r="R10" s="63"/>
      <c r="S10" s="63"/>
      <c r="T10" s="63"/>
      <c r="U10" s="63"/>
      <c r="V10" s="63"/>
    </row>
    <row r="11" spans="1:22">
      <c r="A11" s="119"/>
      <c r="B11" s="46" t="s">
        <v>73</v>
      </c>
      <c r="C11" s="54">
        <v>4</v>
      </c>
      <c r="D11" s="10" t="s">
        <v>157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63"/>
      <c r="R11" s="63"/>
      <c r="S11" s="63"/>
      <c r="T11" s="63"/>
      <c r="U11" s="63"/>
      <c r="V11" s="63"/>
    </row>
    <row r="12" spans="1:22">
      <c r="A12" s="119"/>
      <c r="B12" s="46" t="s">
        <v>58</v>
      </c>
      <c r="C12" s="53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63"/>
      <c r="R12" s="63"/>
      <c r="S12" s="63"/>
      <c r="T12" s="63"/>
      <c r="U12" s="63"/>
      <c r="V12" s="63"/>
    </row>
    <row r="13" spans="1:22">
      <c r="A13" s="119"/>
      <c r="B13" s="46" t="s">
        <v>74</v>
      </c>
      <c r="C13" s="53">
        <v>4.5</v>
      </c>
      <c r="D13" s="6">
        <v>4.5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63"/>
      <c r="R13" s="63"/>
      <c r="S13" s="63"/>
      <c r="T13" s="63"/>
      <c r="U13" s="63"/>
      <c r="V13" s="63"/>
    </row>
    <row r="14" spans="1:22">
      <c r="A14" s="119"/>
      <c r="B14" s="46" t="s">
        <v>69</v>
      </c>
      <c r="C14" s="53">
        <v>8</v>
      </c>
      <c r="D14" s="6">
        <v>8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63"/>
      <c r="R14" s="63"/>
      <c r="S14" s="63"/>
      <c r="T14" s="63"/>
      <c r="U14" s="63"/>
      <c r="V14" s="63"/>
    </row>
    <row r="15" spans="1:22">
      <c r="A15" s="120"/>
      <c r="B15" s="46" t="s">
        <v>75</v>
      </c>
      <c r="C15" s="53">
        <v>20</v>
      </c>
      <c r="D15" s="6">
        <v>20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63"/>
      <c r="R15" s="63"/>
      <c r="S15" s="63"/>
      <c r="T15" s="63"/>
      <c r="U15" s="63"/>
      <c r="V15" s="63"/>
    </row>
    <row r="16" spans="1:22">
      <c r="A16" s="118" t="s">
        <v>164</v>
      </c>
      <c r="B16" s="45" t="s">
        <v>30</v>
      </c>
      <c r="C16" s="124" t="s">
        <v>228</v>
      </c>
      <c r="D16" s="129"/>
      <c r="E16" s="22">
        <v>0.434</v>
      </c>
      <c r="F16" s="22">
        <v>0</v>
      </c>
      <c r="G16" s="22">
        <v>12.725</v>
      </c>
      <c r="H16" s="22">
        <v>46.033000000000001</v>
      </c>
      <c r="I16" s="22">
        <v>0.02</v>
      </c>
      <c r="J16" s="22">
        <v>0.08</v>
      </c>
      <c r="K16" s="22">
        <v>0</v>
      </c>
      <c r="L16" s="22">
        <v>3.0939999999999999</v>
      </c>
      <c r="M16" s="22">
        <v>2.7949999999999999</v>
      </c>
      <c r="N16" s="22">
        <v>0.55000000000000004</v>
      </c>
      <c r="O16" s="22">
        <v>2E-3</v>
      </c>
    </row>
    <row r="17" spans="1:28">
      <c r="A17" s="119"/>
      <c r="B17" s="46" t="s">
        <v>76</v>
      </c>
      <c r="C17" s="53">
        <v>2</v>
      </c>
      <c r="D17" s="6">
        <v>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28">
      <c r="A18" s="119"/>
      <c r="B18" s="46" t="s">
        <v>72</v>
      </c>
      <c r="C18" s="53">
        <v>15</v>
      </c>
      <c r="D18" s="6">
        <v>15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6"/>
      <c r="W18" s="19"/>
      <c r="X18" s="19"/>
      <c r="Y18" s="19"/>
      <c r="Z18" s="19"/>
      <c r="AA18" s="19"/>
      <c r="AB18" s="19"/>
    </row>
    <row r="19" spans="1:28">
      <c r="A19" s="120"/>
      <c r="B19" s="46" t="s">
        <v>77</v>
      </c>
      <c r="C19" s="53">
        <v>7</v>
      </c>
      <c r="D19" s="6">
        <v>7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28">
      <c r="A20" s="27"/>
      <c r="B20" s="45" t="s">
        <v>19</v>
      </c>
      <c r="C20" s="124">
        <v>70</v>
      </c>
      <c r="D20" s="129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</row>
    <row r="21" spans="1:28">
      <c r="A21" s="118" t="s">
        <v>165</v>
      </c>
      <c r="B21" s="45" t="s">
        <v>130</v>
      </c>
      <c r="C21" s="124">
        <v>80</v>
      </c>
      <c r="D21" s="129"/>
      <c r="E21" s="22">
        <v>0.46</v>
      </c>
      <c r="F21" s="22">
        <v>3.65</v>
      </c>
      <c r="G21" s="22">
        <v>1.43</v>
      </c>
      <c r="H21" s="22">
        <v>124.89</v>
      </c>
      <c r="I21" s="22">
        <v>0.02</v>
      </c>
      <c r="J21" s="22">
        <v>5.7</v>
      </c>
      <c r="K21" s="22">
        <v>0</v>
      </c>
      <c r="L21" s="22">
        <v>13.11</v>
      </c>
      <c r="M21" s="22">
        <v>24.01</v>
      </c>
      <c r="N21" s="22">
        <v>7.98</v>
      </c>
      <c r="O21" s="22">
        <v>0.34</v>
      </c>
    </row>
    <row r="22" spans="1:28">
      <c r="A22" s="119"/>
      <c r="B22" s="46" t="s">
        <v>131</v>
      </c>
      <c r="C22" s="53">
        <v>80</v>
      </c>
      <c r="D22" s="6">
        <v>73.3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28">
      <c r="A23" s="120"/>
      <c r="B23" s="46" t="s">
        <v>132</v>
      </c>
      <c r="C23" s="53">
        <v>6.7</v>
      </c>
      <c r="D23" s="6">
        <v>6.7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28">
      <c r="A24" s="27"/>
      <c r="B24" s="45" t="s">
        <v>20</v>
      </c>
      <c r="C24" s="130">
        <v>500</v>
      </c>
      <c r="D24" s="131"/>
      <c r="E24" s="78">
        <f t="shared" ref="E24:O24" si="0">SUM(E7:E21)</f>
        <v>32.533999999999999</v>
      </c>
      <c r="F24" s="78">
        <f t="shared" si="0"/>
        <v>22.099999999999998</v>
      </c>
      <c r="G24" s="78">
        <f t="shared" si="0"/>
        <v>93.655000000000001</v>
      </c>
      <c r="H24" s="78">
        <f t="shared" si="0"/>
        <v>825.40300000000002</v>
      </c>
      <c r="I24" s="22">
        <f t="shared" si="0"/>
        <v>0.21</v>
      </c>
      <c r="J24" s="22">
        <f t="shared" si="0"/>
        <v>6.5200000000000005</v>
      </c>
      <c r="K24" s="22">
        <f t="shared" si="0"/>
        <v>0.33</v>
      </c>
      <c r="L24" s="22">
        <f t="shared" si="0"/>
        <v>255.62400000000002</v>
      </c>
      <c r="M24" s="22">
        <f t="shared" si="0"/>
        <v>413.21500000000003</v>
      </c>
      <c r="N24" s="22">
        <f t="shared" si="0"/>
        <v>74.98</v>
      </c>
      <c r="O24" s="22">
        <f t="shared" si="0"/>
        <v>1.982</v>
      </c>
    </row>
    <row r="25" spans="1:28">
      <c r="A25" s="124" t="s">
        <v>21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9"/>
    </row>
    <row r="26" spans="1:28">
      <c r="A26" s="118" t="s">
        <v>170</v>
      </c>
      <c r="B26" s="45" t="s">
        <v>40</v>
      </c>
      <c r="C26" s="124">
        <v>60</v>
      </c>
      <c r="D26" s="129"/>
      <c r="E26" s="22">
        <v>0.48099999999999998</v>
      </c>
      <c r="F26" s="22">
        <v>2.2999999999999998</v>
      </c>
      <c r="G26" s="22">
        <v>4.9960000000000004</v>
      </c>
      <c r="H26" s="22">
        <v>51.363999999999997</v>
      </c>
      <c r="I26" s="22">
        <v>2.4E-2</v>
      </c>
      <c r="J26" s="22">
        <v>0.70899999999999996</v>
      </c>
      <c r="K26" s="22">
        <v>2.8000000000000001E-2</v>
      </c>
      <c r="L26" s="22">
        <v>28.228999999999999</v>
      </c>
      <c r="M26" s="22">
        <v>33.274999999999999</v>
      </c>
      <c r="N26" s="22">
        <v>12.35</v>
      </c>
      <c r="O26" s="22">
        <v>0.193</v>
      </c>
    </row>
    <row r="27" spans="1:28">
      <c r="A27" s="119"/>
      <c r="B27" s="46" t="s">
        <v>64</v>
      </c>
      <c r="C27" s="55">
        <v>60</v>
      </c>
      <c r="D27" s="56">
        <v>52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28">
      <c r="A28" s="119"/>
      <c r="B28" s="46" t="s">
        <v>62</v>
      </c>
      <c r="C28" s="55">
        <v>5</v>
      </c>
      <c r="D28" s="56">
        <v>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8">
      <c r="A29" s="120"/>
      <c r="B29" s="46" t="s">
        <v>72</v>
      </c>
      <c r="C29" s="55">
        <v>3</v>
      </c>
      <c r="D29" s="56">
        <v>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8">
      <c r="A30" s="118" t="s">
        <v>191</v>
      </c>
      <c r="B30" s="45" t="s">
        <v>151</v>
      </c>
      <c r="C30" s="124">
        <v>200</v>
      </c>
      <c r="D30" s="129"/>
      <c r="E30" s="22">
        <v>4.76</v>
      </c>
      <c r="F30" s="22">
        <v>6.03</v>
      </c>
      <c r="G30" s="22">
        <v>12.42</v>
      </c>
      <c r="H30" s="22">
        <v>120.62</v>
      </c>
      <c r="I30" s="22">
        <v>0.06</v>
      </c>
      <c r="J30" s="22">
        <v>0.03</v>
      </c>
      <c r="K30" s="22">
        <v>1.02</v>
      </c>
      <c r="L30" s="22">
        <v>32.07</v>
      </c>
      <c r="M30" s="22">
        <v>34.979999999999997</v>
      </c>
      <c r="N30" s="22">
        <v>5.42</v>
      </c>
      <c r="O30" s="22">
        <v>0.3</v>
      </c>
    </row>
    <row r="31" spans="1:28">
      <c r="A31" s="119"/>
      <c r="B31" s="46" t="s">
        <v>149</v>
      </c>
      <c r="C31" s="53">
        <v>115</v>
      </c>
      <c r="D31" s="6">
        <v>109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8">
      <c r="A32" s="119"/>
      <c r="B32" s="46" t="s">
        <v>133</v>
      </c>
      <c r="C32" s="53">
        <v>35</v>
      </c>
      <c r="D32" s="6">
        <v>30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22">
      <c r="A33" s="119"/>
      <c r="B33" s="46" t="s">
        <v>63</v>
      </c>
      <c r="C33" s="53">
        <v>43</v>
      </c>
      <c r="D33" s="6">
        <v>33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22">
      <c r="A34" s="119"/>
      <c r="B34" s="46" t="s">
        <v>152</v>
      </c>
      <c r="C34" s="53">
        <v>8</v>
      </c>
      <c r="D34" s="6">
        <v>8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22">
      <c r="A35" s="119"/>
      <c r="B35" s="46" t="s">
        <v>64</v>
      </c>
      <c r="C35" s="53">
        <v>10</v>
      </c>
      <c r="D35" s="6">
        <v>8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22">
      <c r="A36" s="119"/>
      <c r="B36" s="46" t="s">
        <v>65</v>
      </c>
      <c r="C36" s="53">
        <v>9.6</v>
      </c>
      <c r="D36" s="6">
        <v>8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22">
      <c r="A37" s="120"/>
      <c r="B37" s="46" t="s">
        <v>79</v>
      </c>
      <c r="C37" s="53">
        <v>4</v>
      </c>
      <c r="D37" s="6">
        <v>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22" s="63" customFormat="1">
      <c r="A38" s="165" t="s">
        <v>181</v>
      </c>
      <c r="B38" s="49" t="s">
        <v>49</v>
      </c>
      <c r="C38" s="168">
        <v>100</v>
      </c>
      <c r="D38" s="169"/>
      <c r="E38" s="62">
        <v>19.72</v>
      </c>
      <c r="F38" s="62">
        <v>17.89</v>
      </c>
      <c r="G38" s="62">
        <v>7.76</v>
      </c>
      <c r="H38" s="62">
        <v>178.2</v>
      </c>
      <c r="I38" s="62">
        <v>0.17</v>
      </c>
      <c r="J38" s="62">
        <v>128</v>
      </c>
      <c r="K38" s="62">
        <v>0</v>
      </c>
      <c r="L38" s="62">
        <v>24.36</v>
      </c>
      <c r="M38" s="62">
        <v>194.69</v>
      </c>
      <c r="N38" s="62">
        <v>26.01</v>
      </c>
      <c r="O38" s="62">
        <v>2.3199999999999998</v>
      </c>
      <c r="Q38"/>
      <c r="R38"/>
      <c r="S38"/>
      <c r="T38"/>
      <c r="U38"/>
      <c r="V38"/>
    </row>
    <row r="39" spans="1:22" s="63" customFormat="1">
      <c r="A39" s="166"/>
      <c r="B39" s="64" t="s">
        <v>219</v>
      </c>
      <c r="C39" s="65">
        <v>74</v>
      </c>
      <c r="D39" s="66">
        <v>60.7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Q39"/>
      <c r="R39"/>
      <c r="S39"/>
      <c r="T39"/>
      <c r="U39"/>
      <c r="V39"/>
    </row>
    <row r="40" spans="1:22" s="63" customFormat="1">
      <c r="A40" s="166"/>
      <c r="B40" s="64" t="s">
        <v>64</v>
      </c>
      <c r="C40" s="65">
        <v>15</v>
      </c>
      <c r="D40" s="66">
        <v>10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Q40"/>
      <c r="R40"/>
      <c r="S40"/>
      <c r="T40"/>
      <c r="U40"/>
      <c r="V40"/>
    </row>
    <row r="41" spans="1:22" s="63" customFormat="1">
      <c r="A41" s="166"/>
      <c r="B41" s="64" t="s">
        <v>65</v>
      </c>
      <c r="C41" s="65">
        <v>18</v>
      </c>
      <c r="D41" s="66">
        <v>15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Q41"/>
      <c r="R41"/>
      <c r="S41"/>
      <c r="T41"/>
      <c r="U41"/>
      <c r="V41"/>
    </row>
    <row r="42" spans="1:22" s="63" customFormat="1">
      <c r="A42" s="166"/>
      <c r="B42" s="64" t="s">
        <v>79</v>
      </c>
      <c r="C42" s="65">
        <v>5</v>
      </c>
      <c r="D42" s="66">
        <v>5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Q42"/>
      <c r="R42"/>
      <c r="S42"/>
      <c r="T42"/>
      <c r="U42"/>
      <c r="V42"/>
    </row>
    <row r="43" spans="1:22" s="63" customFormat="1">
      <c r="A43" s="166"/>
      <c r="B43" s="64" t="s">
        <v>85</v>
      </c>
      <c r="C43" s="65">
        <v>5</v>
      </c>
      <c r="D43" s="66">
        <v>5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Q43"/>
      <c r="R43"/>
      <c r="S43"/>
      <c r="T43"/>
      <c r="U43"/>
      <c r="V43"/>
    </row>
    <row r="44" spans="1:22" s="63" customFormat="1">
      <c r="A44" s="166"/>
      <c r="B44" s="64" t="s">
        <v>120</v>
      </c>
      <c r="C44" s="65">
        <v>0.3</v>
      </c>
      <c r="D44" s="66">
        <v>0.3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Q44"/>
      <c r="R44"/>
      <c r="S44"/>
      <c r="T44"/>
      <c r="U44"/>
      <c r="V44"/>
    </row>
    <row r="45" spans="1:22" s="63" customFormat="1">
      <c r="A45" s="167"/>
      <c r="B45" s="64" t="s">
        <v>84</v>
      </c>
      <c r="C45" s="65">
        <v>4</v>
      </c>
      <c r="D45" s="66">
        <v>4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Q45"/>
      <c r="R45"/>
      <c r="S45"/>
      <c r="T45"/>
      <c r="U45"/>
      <c r="V45"/>
    </row>
    <row r="46" spans="1:22">
      <c r="A46" s="118" t="s">
        <v>160</v>
      </c>
      <c r="B46" s="45" t="s">
        <v>34</v>
      </c>
      <c r="C46" s="124">
        <v>150</v>
      </c>
      <c r="D46" s="129"/>
      <c r="E46" s="8">
        <v>5.52</v>
      </c>
      <c r="F46" s="8">
        <v>4.5199999999999996</v>
      </c>
      <c r="G46" s="8">
        <v>26.25</v>
      </c>
      <c r="H46" s="8">
        <v>178.45</v>
      </c>
      <c r="I46" s="8">
        <v>0.06</v>
      </c>
      <c r="J46" s="8">
        <v>0</v>
      </c>
      <c r="K46" s="8">
        <v>21</v>
      </c>
      <c r="L46" s="8">
        <v>4.8600000000000003</v>
      </c>
      <c r="M46" s="8">
        <v>37.17</v>
      </c>
      <c r="N46" s="8">
        <v>21.12</v>
      </c>
      <c r="O46" s="8">
        <v>1.1100000000000001</v>
      </c>
    </row>
    <row r="47" spans="1:22">
      <c r="A47" s="119"/>
      <c r="B47" s="46" t="s">
        <v>102</v>
      </c>
      <c r="C47" s="53">
        <v>141.69999999999999</v>
      </c>
      <c r="D47" s="6">
        <v>141.69999999999999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2">
      <c r="A48" s="119"/>
      <c r="B48" s="46" t="s">
        <v>58</v>
      </c>
      <c r="C48" s="53">
        <v>8</v>
      </c>
      <c r="D48" s="6">
        <v>8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20"/>
      <c r="B49" s="46" t="s">
        <v>120</v>
      </c>
      <c r="C49" s="53">
        <v>0.3</v>
      </c>
      <c r="D49" s="6">
        <v>0.3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28.2">
      <c r="A50" s="118" t="s">
        <v>161</v>
      </c>
      <c r="B50" s="49" t="s">
        <v>123</v>
      </c>
      <c r="C50" s="124">
        <v>200</v>
      </c>
      <c r="D50" s="129"/>
      <c r="E50" s="8">
        <v>0.04</v>
      </c>
      <c r="F50" s="8">
        <v>0</v>
      </c>
      <c r="G50" s="8">
        <v>24.76</v>
      </c>
      <c r="H50" s="8">
        <v>104.2</v>
      </c>
      <c r="I50" s="8">
        <v>0.01</v>
      </c>
      <c r="J50" s="8">
        <v>0.16800000000000001</v>
      </c>
      <c r="K50" s="8">
        <v>0</v>
      </c>
      <c r="L50" s="8">
        <v>6.4</v>
      </c>
      <c r="M50" s="8">
        <v>3.6</v>
      </c>
      <c r="N50" s="8">
        <v>0</v>
      </c>
      <c r="O50" s="8">
        <v>0.18</v>
      </c>
    </row>
    <row r="51" spans="1:15">
      <c r="A51" s="119"/>
      <c r="B51" s="46" t="s">
        <v>70</v>
      </c>
      <c r="C51" s="53">
        <v>20</v>
      </c>
      <c r="D51" s="6">
        <v>20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120"/>
      <c r="B52" s="46" t="s">
        <v>72</v>
      </c>
      <c r="C52" s="53">
        <v>15</v>
      </c>
      <c r="D52" s="6">
        <v>15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27"/>
      <c r="B53" s="45" t="s">
        <v>19</v>
      </c>
      <c r="C53" s="124">
        <v>50</v>
      </c>
      <c r="D53" s="129"/>
      <c r="E53" s="17">
        <v>3.8</v>
      </c>
      <c r="F53" s="22">
        <v>0.45</v>
      </c>
      <c r="G53" s="22">
        <v>24.9</v>
      </c>
      <c r="H53" s="22">
        <v>113.22</v>
      </c>
      <c r="I53" s="22">
        <v>0.08</v>
      </c>
      <c r="J53" s="22">
        <v>0</v>
      </c>
      <c r="K53" s="22">
        <v>0</v>
      </c>
      <c r="L53" s="22">
        <v>13.02</v>
      </c>
      <c r="M53" s="22">
        <v>41.5</v>
      </c>
      <c r="N53" s="22">
        <v>17.53</v>
      </c>
      <c r="O53" s="22">
        <v>0.8</v>
      </c>
    </row>
    <row r="54" spans="1:15">
      <c r="A54" s="27"/>
      <c r="B54" s="45" t="s">
        <v>24</v>
      </c>
      <c r="C54" s="124">
        <v>50</v>
      </c>
      <c r="D54" s="129"/>
      <c r="E54" s="22">
        <v>2.75</v>
      </c>
      <c r="F54" s="22">
        <v>0.5</v>
      </c>
      <c r="G54" s="22">
        <v>17</v>
      </c>
      <c r="H54" s="22">
        <v>85</v>
      </c>
      <c r="I54" s="22">
        <v>0.09</v>
      </c>
      <c r="J54" s="22">
        <v>0</v>
      </c>
      <c r="K54" s="22">
        <v>0</v>
      </c>
      <c r="L54" s="22">
        <v>10.5</v>
      </c>
      <c r="M54" s="22">
        <v>87</v>
      </c>
      <c r="N54" s="22">
        <v>28.5</v>
      </c>
      <c r="O54" s="22">
        <v>1.8</v>
      </c>
    </row>
    <row r="55" spans="1:15">
      <c r="A55" s="27"/>
      <c r="B55" s="45" t="s">
        <v>26</v>
      </c>
      <c r="C55" s="160">
        <v>810</v>
      </c>
      <c r="D55" s="161"/>
      <c r="E55" s="78">
        <f t="shared" ref="E55:O55" si="1">SUM(E26:E54)</f>
        <v>37.070999999999998</v>
      </c>
      <c r="F55" s="78">
        <f t="shared" si="1"/>
        <v>31.689999999999998</v>
      </c>
      <c r="G55" s="106">
        <f>G54+G53+G50+G46+G38+G30+G26</f>
        <v>118.086</v>
      </c>
      <c r="H55" s="78">
        <f t="shared" si="1"/>
        <v>831.05400000000009</v>
      </c>
      <c r="I55" s="5">
        <f t="shared" si="1"/>
        <v>0.49399999999999999</v>
      </c>
      <c r="J55" s="5">
        <f t="shared" si="1"/>
        <v>128.90700000000001</v>
      </c>
      <c r="K55" s="5">
        <f t="shared" si="1"/>
        <v>22.048000000000002</v>
      </c>
      <c r="L55" s="5">
        <f t="shared" si="1"/>
        <v>119.43899999999999</v>
      </c>
      <c r="M55" s="5">
        <f t="shared" si="1"/>
        <v>432.21500000000003</v>
      </c>
      <c r="N55" s="5">
        <f t="shared" si="1"/>
        <v>110.93</v>
      </c>
      <c r="O55" s="5">
        <f t="shared" si="1"/>
        <v>6.7029999999999994</v>
      </c>
    </row>
    <row r="56" spans="1:15">
      <c r="A56" s="27"/>
      <c r="B56" s="4" t="s">
        <v>156</v>
      </c>
      <c r="C56" s="158">
        <f>C24+C55</f>
        <v>1310</v>
      </c>
      <c r="D56" s="159"/>
      <c r="E56" s="33">
        <f>SUM(E24+E55)</f>
        <v>69.60499999999999</v>
      </c>
      <c r="F56" s="33">
        <f t="shared" ref="F56:O56" si="2">SUM(F24+F55)</f>
        <v>53.789999999999992</v>
      </c>
      <c r="G56" s="33">
        <f t="shared" si="2"/>
        <v>211.74099999999999</v>
      </c>
      <c r="H56" s="33">
        <f t="shared" si="2"/>
        <v>1656.4570000000001</v>
      </c>
      <c r="I56" s="33">
        <f t="shared" si="2"/>
        <v>0.70399999999999996</v>
      </c>
      <c r="J56" s="33">
        <f t="shared" si="2"/>
        <v>135.42700000000002</v>
      </c>
      <c r="K56" s="33">
        <f t="shared" si="2"/>
        <v>22.378</v>
      </c>
      <c r="L56" s="33">
        <f t="shared" si="2"/>
        <v>375.06299999999999</v>
      </c>
      <c r="M56" s="33">
        <f t="shared" si="2"/>
        <v>845.43000000000006</v>
      </c>
      <c r="N56" s="33">
        <f t="shared" si="2"/>
        <v>185.91000000000003</v>
      </c>
      <c r="O56" s="33">
        <f t="shared" si="2"/>
        <v>8.6849999999999987</v>
      </c>
    </row>
    <row r="57" spans="1:15">
      <c r="A57" s="124" t="s">
        <v>114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9"/>
    </row>
    <row r="58" spans="1:15">
      <c r="A58" s="27"/>
      <c r="B58" s="45" t="s">
        <v>30</v>
      </c>
      <c r="C58" s="124" t="s">
        <v>228</v>
      </c>
      <c r="D58" s="129"/>
      <c r="E58" s="87">
        <v>3.84</v>
      </c>
      <c r="F58" s="87">
        <v>2.36</v>
      </c>
      <c r="G58" s="87">
        <v>12.725</v>
      </c>
      <c r="H58" s="87">
        <v>85.033000000000001</v>
      </c>
      <c r="I58" s="87">
        <v>0.02</v>
      </c>
      <c r="J58" s="87">
        <v>0.08</v>
      </c>
      <c r="K58" s="87">
        <v>0</v>
      </c>
      <c r="L58" s="87">
        <v>3.0939999999999999</v>
      </c>
      <c r="M58" s="87">
        <v>2.7949999999999999</v>
      </c>
      <c r="N58" s="87">
        <v>0.55000000000000004</v>
      </c>
      <c r="O58" s="87">
        <v>2E-3</v>
      </c>
    </row>
    <row r="59" spans="1:15">
      <c r="A59" s="85"/>
      <c r="B59" s="45" t="s">
        <v>227</v>
      </c>
      <c r="C59" s="124">
        <v>85</v>
      </c>
      <c r="D59" s="129"/>
      <c r="E59" s="87">
        <v>4.8</v>
      </c>
      <c r="F59" s="87">
        <v>3.12</v>
      </c>
      <c r="G59" s="87">
        <v>11.25</v>
      </c>
      <c r="H59" s="87">
        <v>78.430000000000007</v>
      </c>
      <c r="I59" s="45"/>
      <c r="K59" s="86"/>
      <c r="L59" s="6"/>
      <c r="M59" s="6"/>
      <c r="N59" s="6"/>
      <c r="O59" s="6"/>
    </row>
    <row r="60" spans="1:15">
      <c r="A60" s="27"/>
      <c r="B60" s="45" t="s">
        <v>115</v>
      </c>
      <c r="C60" s="124">
        <v>15</v>
      </c>
      <c r="D60" s="129"/>
      <c r="E60" s="87">
        <v>3.25</v>
      </c>
      <c r="F60" s="87">
        <v>6.94</v>
      </c>
      <c r="G60" s="87">
        <v>42.32</v>
      </c>
      <c r="H60" s="87">
        <v>195.25</v>
      </c>
      <c r="I60" s="87">
        <v>0.02</v>
      </c>
      <c r="J60" s="87">
        <v>0.02</v>
      </c>
      <c r="K60" s="87"/>
      <c r="L60" s="87">
        <v>3</v>
      </c>
      <c r="M60" s="87">
        <v>8.6999999999999993</v>
      </c>
      <c r="N60" s="87">
        <v>27</v>
      </c>
      <c r="O60" s="87">
        <v>0.63</v>
      </c>
    </row>
    <row r="61" spans="1:15">
      <c r="A61" s="27"/>
      <c r="B61" s="45" t="s">
        <v>116</v>
      </c>
      <c r="C61" s="160">
        <v>300</v>
      </c>
      <c r="D61" s="161"/>
      <c r="E61" s="78">
        <f>SUM(E58:E60)</f>
        <v>11.89</v>
      </c>
      <c r="F61" s="78">
        <f t="shared" ref="F61:O61" si="3">SUM(F58:F60)</f>
        <v>12.420000000000002</v>
      </c>
      <c r="G61" s="78">
        <f t="shared" si="3"/>
        <v>66.295000000000002</v>
      </c>
      <c r="H61" s="78">
        <f t="shared" si="3"/>
        <v>358.71300000000002</v>
      </c>
      <c r="I61" s="18"/>
      <c r="J61" s="18"/>
      <c r="K61" s="18"/>
      <c r="L61" s="18">
        <f t="shared" si="3"/>
        <v>6.0939999999999994</v>
      </c>
      <c r="M61" s="18">
        <f t="shared" si="3"/>
        <v>11.494999999999999</v>
      </c>
      <c r="N61" s="18"/>
      <c r="O61" s="18">
        <f t="shared" si="3"/>
        <v>0.63200000000000001</v>
      </c>
    </row>
    <row r="62" spans="1:15">
      <c r="A62" s="27"/>
      <c r="B62" s="45" t="s">
        <v>27</v>
      </c>
      <c r="C62" s="158">
        <f>C56+C61</f>
        <v>1610</v>
      </c>
      <c r="D62" s="159"/>
      <c r="E62" s="78">
        <f>SUM(E24,E55,E61)</f>
        <v>81.49499999999999</v>
      </c>
      <c r="F62" s="78">
        <f t="shared" ref="F62:O62" si="4">SUM(F55,F61,F24)</f>
        <v>66.209999999999994</v>
      </c>
      <c r="G62" s="78">
        <f t="shared" si="4"/>
        <v>278.036</v>
      </c>
      <c r="H62" s="78">
        <f t="shared" si="4"/>
        <v>2015.17</v>
      </c>
      <c r="I62" s="22">
        <f t="shared" si="4"/>
        <v>0.70399999999999996</v>
      </c>
      <c r="J62" s="22">
        <f t="shared" si="4"/>
        <v>135.42700000000002</v>
      </c>
      <c r="K62" s="22">
        <f t="shared" si="4"/>
        <v>22.378</v>
      </c>
      <c r="L62" s="22">
        <f t="shared" si="4"/>
        <v>381.15700000000004</v>
      </c>
      <c r="M62" s="22">
        <f t="shared" si="4"/>
        <v>856.92500000000007</v>
      </c>
      <c r="N62" s="22">
        <f t="shared" si="4"/>
        <v>185.91000000000003</v>
      </c>
      <c r="O62" s="22">
        <f t="shared" si="4"/>
        <v>9.3169999999999984</v>
      </c>
    </row>
    <row r="80" spans="2:15">
      <c r="B80" s="26"/>
      <c r="C80" s="26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2:15">
      <c r="B81" s="23"/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2:15">
      <c r="B82" s="23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2:15"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2:15">
      <c r="B84" s="23"/>
      <c r="C84" s="23"/>
      <c r="D84" s="35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2:15">
      <c r="B85" s="23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2:15">
      <c r="B86" s="23"/>
      <c r="C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2:15">
      <c r="B87" s="23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2:15">
      <c r="B88" s="23"/>
      <c r="C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2:15">
      <c r="B89" s="26"/>
      <c r="C89" s="26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2:15">
      <c r="B90" s="23"/>
      <c r="C90" s="23"/>
      <c r="D90" s="24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2:15">
      <c r="B91" s="23"/>
      <c r="C91" s="23"/>
      <c r="D91" s="24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2:15">
      <c r="B92" s="23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2:15">
      <c r="B93" s="26"/>
      <c r="C93" s="26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2:15">
      <c r="B94" s="23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2:15">
      <c r="B95" s="23"/>
      <c r="C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2:15">
      <c r="B96" s="23"/>
      <c r="C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2:15">
      <c r="B97" s="26"/>
      <c r="C97" s="26"/>
      <c r="D97" s="21"/>
      <c r="E97" s="36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2:15">
      <c r="B98" s="26"/>
      <c r="C98" s="26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2:15">
      <c r="B99" s="23"/>
      <c r="C99" s="23"/>
      <c r="D99" s="24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2:15">
      <c r="B100" s="23"/>
      <c r="C100" s="23"/>
      <c r="D100" s="24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2:15">
      <c r="B101" s="26"/>
      <c r="C101" s="26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</sheetData>
  <mergeCells count="37">
    <mergeCell ref="C60:D60"/>
    <mergeCell ref="A57:O57"/>
    <mergeCell ref="C58:D58"/>
    <mergeCell ref="C26:D26"/>
    <mergeCell ref="C30:D30"/>
    <mergeCell ref="C46:D46"/>
    <mergeCell ref="C59:D59"/>
    <mergeCell ref="C55:D55"/>
    <mergeCell ref="C56:D56"/>
    <mergeCell ref="C21:D21"/>
    <mergeCell ref="C24:D24"/>
    <mergeCell ref="C50:D50"/>
    <mergeCell ref="C53:D53"/>
    <mergeCell ref="C54:D54"/>
    <mergeCell ref="A25:O25"/>
    <mergeCell ref="A26:A29"/>
    <mergeCell ref="A30:A37"/>
    <mergeCell ref="A46:A49"/>
    <mergeCell ref="A38:A45"/>
    <mergeCell ref="C38:D38"/>
    <mergeCell ref="A50:A52"/>
    <mergeCell ref="C61:D61"/>
    <mergeCell ref="C62:D62"/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</mergeCells>
  <pageMargins left="0.7" right="0.7" top="0.17" bottom="0.3" header="0.3" footer="0.3"/>
  <pageSetup paperSize="9"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70"/>
  <sheetViews>
    <sheetView topLeftCell="A16" zoomScale="90" zoomScaleNormal="90" workbookViewId="0">
      <selection activeCell="H38" sqref="H38"/>
    </sheetView>
  </sheetViews>
  <sheetFormatPr defaultRowHeight="14.4"/>
  <cols>
    <col min="1" max="1" width="15" customWidth="1"/>
    <col min="2" max="2" width="40.6640625" customWidth="1"/>
    <col min="3" max="3" width="16.5546875" customWidth="1"/>
    <col min="4" max="4" width="13.6640625" customWidth="1"/>
    <col min="5" max="5" width="13.88671875" customWidth="1"/>
    <col min="6" max="6" width="10.44140625" customWidth="1"/>
    <col min="7" max="7" width="11.33203125" customWidth="1"/>
    <col min="8" max="8" width="11" customWidth="1"/>
    <col min="9" max="9" width="9.109375" customWidth="1"/>
    <col min="10" max="10" width="9.33203125" customWidth="1"/>
    <col min="11" max="11" width="7.5546875" customWidth="1"/>
    <col min="12" max="12" width="8.44140625" customWidth="1"/>
    <col min="13" max="13" width="8" customWidth="1"/>
    <col min="14" max="14" width="6.88671875" customWidth="1"/>
    <col min="15" max="15" width="10.109375" customWidth="1"/>
    <col min="17" max="17" width="21.44140625" customWidth="1"/>
    <col min="18" max="18" width="17.5546875" customWidth="1"/>
    <col min="21" max="21" width="15.33203125" customWidth="1"/>
  </cols>
  <sheetData>
    <row r="1" spans="1:20" ht="15.6">
      <c r="A1" s="57" t="s">
        <v>196</v>
      </c>
      <c r="B1" s="57"/>
    </row>
    <row r="2" spans="1:20" ht="15.6">
      <c r="A2" s="57" t="s">
        <v>197</v>
      </c>
      <c r="B2" s="57"/>
    </row>
    <row r="3" spans="1:20" ht="15.6">
      <c r="A3" s="57" t="s">
        <v>239</v>
      </c>
      <c r="B3" s="58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ht="15" customHeight="1">
      <c r="A4" s="118"/>
      <c r="B4" s="150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20" ht="18">
      <c r="A5" s="120"/>
      <c r="B5" s="151"/>
      <c r="C5" s="33" t="s">
        <v>154</v>
      </c>
      <c r="D5" s="47" t="s">
        <v>155</v>
      </c>
      <c r="E5" s="4" t="s">
        <v>4</v>
      </c>
      <c r="F5" s="4" t="s">
        <v>5</v>
      </c>
      <c r="G5" s="4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28"/>
      <c r="R5" s="28"/>
      <c r="S5" s="28"/>
      <c r="T5" s="28"/>
    </row>
    <row r="6" spans="1:20" ht="18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Q6" s="28"/>
      <c r="R6" s="28"/>
      <c r="S6" s="28"/>
      <c r="T6" s="28"/>
    </row>
    <row r="7" spans="1:20" ht="15" customHeight="1">
      <c r="A7" s="118" t="s">
        <v>163</v>
      </c>
      <c r="B7" s="45" t="s">
        <v>28</v>
      </c>
      <c r="C7" s="130">
        <v>150</v>
      </c>
      <c r="D7" s="131"/>
      <c r="E7" s="7">
        <v>27.84</v>
      </c>
      <c r="F7" s="7">
        <v>18</v>
      </c>
      <c r="G7" s="7">
        <v>32.4</v>
      </c>
      <c r="H7" s="7">
        <v>279.60000000000002</v>
      </c>
      <c r="I7" s="7">
        <v>0.09</v>
      </c>
      <c r="J7" s="7">
        <v>0.74</v>
      </c>
      <c r="K7" s="7">
        <v>0.33</v>
      </c>
      <c r="L7" s="7">
        <v>226.4</v>
      </c>
      <c r="M7" s="7">
        <v>344.91</v>
      </c>
      <c r="N7" s="7">
        <v>48.92</v>
      </c>
      <c r="O7" s="7">
        <v>0.84</v>
      </c>
      <c r="Q7" s="28"/>
      <c r="R7" s="28"/>
      <c r="S7" s="28"/>
      <c r="T7" s="28"/>
    </row>
    <row r="8" spans="1:20" ht="12.75" customHeight="1">
      <c r="A8" s="119"/>
      <c r="B8" s="46" t="s">
        <v>71</v>
      </c>
      <c r="C8" s="74">
        <v>95</v>
      </c>
      <c r="D8" s="75">
        <v>95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38"/>
      <c r="S8" s="28"/>
      <c r="T8" s="29"/>
    </row>
    <row r="9" spans="1:20" ht="14.25" customHeight="1">
      <c r="A9" s="119"/>
      <c r="B9" s="46" t="s">
        <v>127</v>
      </c>
      <c r="C9" s="74">
        <v>12</v>
      </c>
      <c r="D9" s="75">
        <v>12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  <c r="S9" s="28"/>
      <c r="T9" s="28"/>
    </row>
    <row r="10" spans="1:20" ht="13.5" customHeight="1">
      <c r="A10" s="119"/>
      <c r="B10" s="46" t="s">
        <v>72</v>
      </c>
      <c r="C10" s="74">
        <v>5</v>
      </c>
      <c r="D10" s="75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  <c r="S10" s="28"/>
      <c r="T10" s="28"/>
    </row>
    <row r="11" spans="1:20" ht="12" customHeight="1">
      <c r="A11" s="119"/>
      <c r="B11" s="46" t="s">
        <v>73</v>
      </c>
      <c r="C11" s="76">
        <v>4</v>
      </c>
      <c r="D11" s="77" t="s">
        <v>157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  <c r="S11" s="28"/>
      <c r="T11" s="28"/>
    </row>
    <row r="12" spans="1:20" ht="12.75" customHeight="1">
      <c r="A12" s="119"/>
      <c r="B12" s="46" t="s">
        <v>58</v>
      </c>
      <c r="C12" s="74">
        <v>5</v>
      </c>
      <c r="D12" s="75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28"/>
      <c r="S12" s="28"/>
      <c r="T12" s="28"/>
    </row>
    <row r="13" spans="1:20" ht="12.75" customHeight="1">
      <c r="A13" s="119"/>
      <c r="B13" s="46" t="s">
        <v>74</v>
      </c>
      <c r="C13" s="74">
        <v>5</v>
      </c>
      <c r="D13" s="75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  <c r="S13" s="28"/>
      <c r="T13" s="28"/>
    </row>
    <row r="14" spans="1:20" ht="11.25" customHeight="1">
      <c r="A14" s="119"/>
      <c r="B14" s="46" t="s">
        <v>69</v>
      </c>
      <c r="C14" s="74">
        <v>4</v>
      </c>
      <c r="D14" s="75">
        <v>4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  <c r="S14" s="28"/>
      <c r="T14" s="28"/>
    </row>
    <row r="15" spans="1:20" ht="13.5" customHeight="1">
      <c r="A15" s="120"/>
      <c r="B15" s="46" t="s">
        <v>75</v>
      </c>
      <c r="C15" s="74">
        <v>20</v>
      </c>
      <c r="D15" s="75">
        <v>20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  <c r="S15" s="28"/>
      <c r="T15" s="28"/>
    </row>
    <row r="16" spans="1:20" ht="13.5" customHeight="1">
      <c r="A16" s="118" t="s">
        <v>198</v>
      </c>
      <c r="B16" s="45" t="s">
        <v>137</v>
      </c>
      <c r="C16" s="130">
        <v>60</v>
      </c>
      <c r="D16" s="131"/>
      <c r="E16" s="7">
        <v>13.78</v>
      </c>
      <c r="F16" s="7">
        <v>12.64</v>
      </c>
      <c r="G16" s="7">
        <v>60.11</v>
      </c>
      <c r="H16" s="7">
        <v>394.55</v>
      </c>
      <c r="I16" s="7">
        <v>0.17</v>
      </c>
      <c r="J16" s="7">
        <v>0</v>
      </c>
      <c r="K16" s="7">
        <v>0.15</v>
      </c>
      <c r="L16" s="7">
        <v>215.99</v>
      </c>
      <c r="M16" s="7">
        <v>217</v>
      </c>
      <c r="N16" s="7">
        <v>42.91</v>
      </c>
      <c r="O16" s="7">
        <v>1.74</v>
      </c>
      <c r="Q16" s="28"/>
      <c r="R16" s="28"/>
      <c r="S16" s="28"/>
      <c r="T16" s="28"/>
    </row>
    <row r="17" spans="1:35" ht="14.25" customHeight="1">
      <c r="A17" s="119"/>
      <c r="B17" s="46" t="s">
        <v>138</v>
      </c>
      <c r="C17" s="53">
        <v>25</v>
      </c>
      <c r="D17" s="6">
        <v>25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8"/>
      <c r="R17" s="28"/>
      <c r="S17" s="28"/>
      <c r="T17" s="28"/>
    </row>
    <row r="18" spans="1:35" ht="12.75" customHeight="1">
      <c r="A18" s="119"/>
      <c r="B18" s="46" t="s">
        <v>139</v>
      </c>
      <c r="C18" s="53">
        <v>30</v>
      </c>
      <c r="D18" s="6">
        <v>30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8"/>
      <c r="R18" s="28"/>
      <c r="S18" s="28"/>
      <c r="T18" s="28"/>
    </row>
    <row r="19" spans="1:35" ht="12.75" customHeight="1">
      <c r="A19" s="120"/>
      <c r="B19" s="46" t="s">
        <v>58</v>
      </c>
      <c r="C19" s="53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  <c r="S19" s="28"/>
      <c r="T19" s="28"/>
    </row>
    <row r="20" spans="1:35" ht="12.75" customHeight="1">
      <c r="A20" s="118" t="s">
        <v>164</v>
      </c>
      <c r="B20" s="45" t="s">
        <v>30</v>
      </c>
      <c r="C20" s="124" t="s">
        <v>228</v>
      </c>
      <c r="D20" s="129"/>
      <c r="E20" s="7">
        <v>0.434</v>
      </c>
      <c r="F20" s="7">
        <v>0</v>
      </c>
      <c r="G20" s="7">
        <v>12.725</v>
      </c>
      <c r="H20" s="7">
        <v>46.033000000000001</v>
      </c>
      <c r="I20" s="7">
        <v>0.02</v>
      </c>
      <c r="J20" s="7">
        <v>0.08</v>
      </c>
      <c r="K20" s="7">
        <v>0</v>
      </c>
      <c r="L20" s="7">
        <v>3.0939999999999999</v>
      </c>
      <c r="M20" s="7">
        <v>2.7949999999999999</v>
      </c>
      <c r="N20" s="7">
        <v>0.55000000000000004</v>
      </c>
      <c r="O20" s="7">
        <v>2E-3</v>
      </c>
      <c r="Q20" s="28"/>
      <c r="R20" s="28"/>
      <c r="S20" s="28"/>
      <c r="T20" s="28"/>
    </row>
    <row r="21" spans="1:35" ht="12.75" customHeight="1">
      <c r="A21" s="119"/>
      <c r="B21" s="46" t="s">
        <v>76</v>
      </c>
      <c r="C21" s="53">
        <v>2</v>
      </c>
      <c r="D21" s="6">
        <v>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28"/>
      <c r="S21" s="28"/>
      <c r="T21" s="28"/>
    </row>
    <row r="22" spans="1:35" ht="13.5" customHeight="1">
      <c r="A22" s="119"/>
      <c r="B22" s="46" t="s">
        <v>72</v>
      </c>
      <c r="C22" s="53">
        <v>15</v>
      </c>
      <c r="D22" s="6">
        <v>15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  <c r="S22" s="28"/>
      <c r="T22" s="28"/>
    </row>
    <row r="23" spans="1:35" ht="12.75" customHeight="1">
      <c r="A23" s="120"/>
      <c r="B23" s="46" t="s">
        <v>77</v>
      </c>
      <c r="C23" s="53">
        <v>7</v>
      </c>
      <c r="D23" s="6">
        <v>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28"/>
      <c r="S23" s="28"/>
      <c r="T23" s="28"/>
    </row>
    <row r="24" spans="1:35" ht="13.5" customHeight="1">
      <c r="A24" s="27"/>
      <c r="B24" s="45" t="s">
        <v>19</v>
      </c>
      <c r="C24" s="124">
        <v>50</v>
      </c>
      <c r="D24" s="129"/>
      <c r="E24" s="17">
        <v>3.8</v>
      </c>
      <c r="F24" s="22">
        <v>0.45</v>
      </c>
      <c r="G24" s="22">
        <v>24.9</v>
      </c>
      <c r="H24" s="22">
        <v>113.22</v>
      </c>
      <c r="I24" s="22">
        <v>0.08</v>
      </c>
      <c r="J24" s="22">
        <v>0</v>
      </c>
      <c r="K24" s="22">
        <v>0</v>
      </c>
      <c r="L24" s="22">
        <v>13.02</v>
      </c>
      <c r="M24" s="22">
        <v>41.5</v>
      </c>
      <c r="N24" s="22">
        <v>17.53</v>
      </c>
      <c r="O24" s="22">
        <v>0.8</v>
      </c>
      <c r="Q24" s="28"/>
      <c r="R24" s="28"/>
      <c r="S24" s="28"/>
      <c r="T24" s="28"/>
    </row>
    <row r="25" spans="1:35" ht="13.5" customHeight="1">
      <c r="A25" s="118" t="s">
        <v>165</v>
      </c>
      <c r="B25" s="45" t="s">
        <v>130</v>
      </c>
      <c r="C25" s="124">
        <v>90</v>
      </c>
      <c r="D25" s="129"/>
      <c r="E25" s="22">
        <v>0.46</v>
      </c>
      <c r="F25" s="22">
        <v>3.65</v>
      </c>
      <c r="G25" s="22">
        <v>1.43</v>
      </c>
      <c r="H25" s="22">
        <v>40.380000000000003</v>
      </c>
      <c r="I25" s="22">
        <v>0.02</v>
      </c>
      <c r="J25" s="22">
        <v>5.7</v>
      </c>
      <c r="K25" s="22">
        <v>0</v>
      </c>
      <c r="L25" s="22">
        <v>13.11</v>
      </c>
      <c r="M25" s="22">
        <v>24.01</v>
      </c>
      <c r="N25" s="22">
        <v>7.98</v>
      </c>
      <c r="O25" s="22">
        <v>0.34</v>
      </c>
      <c r="Q25" s="30"/>
      <c r="R25" s="28"/>
      <c r="S25" s="30"/>
      <c r="T25" s="28"/>
    </row>
    <row r="26" spans="1:35" ht="13.5" customHeight="1">
      <c r="A26" s="119"/>
      <c r="B26" s="46" t="s">
        <v>131</v>
      </c>
      <c r="C26" s="53">
        <v>101</v>
      </c>
      <c r="D26" s="6">
        <v>87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Q26" s="30"/>
      <c r="R26" s="28"/>
      <c r="S26" s="30"/>
      <c r="T26" s="28"/>
    </row>
    <row r="27" spans="1:35" ht="13.5" customHeight="1">
      <c r="A27" s="120"/>
      <c r="B27" s="46" t="s">
        <v>132</v>
      </c>
      <c r="C27" s="53">
        <v>3</v>
      </c>
      <c r="D27" s="6">
        <v>3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30"/>
      <c r="R27" s="28"/>
      <c r="S27" s="30"/>
      <c r="T27" s="28"/>
    </row>
    <row r="28" spans="1:35" ht="13.5" customHeight="1">
      <c r="A28" s="27"/>
      <c r="B28" s="45" t="s">
        <v>20</v>
      </c>
      <c r="C28" s="137">
        <v>572</v>
      </c>
      <c r="D28" s="138"/>
      <c r="E28" s="99">
        <f t="shared" ref="E28:O28" si="0">SUM(E7:E25)</f>
        <v>46.313999999999993</v>
      </c>
      <c r="F28" s="99">
        <f t="shared" si="0"/>
        <v>34.74</v>
      </c>
      <c r="G28" s="99">
        <f t="shared" si="0"/>
        <v>131.565</v>
      </c>
      <c r="H28" s="99">
        <f t="shared" si="0"/>
        <v>873.78300000000013</v>
      </c>
      <c r="I28" s="20">
        <f t="shared" si="0"/>
        <v>0.38000000000000006</v>
      </c>
      <c r="J28" s="20">
        <f t="shared" si="0"/>
        <v>6.5200000000000005</v>
      </c>
      <c r="K28" s="20">
        <f t="shared" si="0"/>
        <v>0.48</v>
      </c>
      <c r="L28" s="20">
        <f t="shared" si="0"/>
        <v>471.61399999999998</v>
      </c>
      <c r="M28" s="20">
        <f t="shared" si="0"/>
        <v>630.21500000000003</v>
      </c>
      <c r="N28" s="20">
        <f t="shared" si="0"/>
        <v>117.89</v>
      </c>
      <c r="O28" s="20">
        <f t="shared" si="0"/>
        <v>3.7219999999999995</v>
      </c>
      <c r="Q28" s="30"/>
      <c r="R28" s="28"/>
      <c r="S28" s="30"/>
      <c r="T28" s="28"/>
    </row>
    <row r="29" spans="1:35" ht="14.25" customHeight="1">
      <c r="A29" s="124" t="s">
        <v>21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9"/>
    </row>
    <row r="30" spans="1:35" ht="14.25" customHeight="1">
      <c r="A30" s="118" t="s">
        <v>233</v>
      </c>
      <c r="B30" s="50" t="s">
        <v>234</v>
      </c>
      <c r="C30" s="124">
        <v>60</v>
      </c>
      <c r="D30" s="129"/>
      <c r="E30" s="114">
        <v>1.37</v>
      </c>
      <c r="F30" s="114">
        <v>6.08</v>
      </c>
      <c r="G30" s="114">
        <v>10.84</v>
      </c>
      <c r="H30" s="114">
        <v>94.22</v>
      </c>
      <c r="I30" s="114">
        <v>0.16</v>
      </c>
      <c r="J30" s="114">
        <v>11.37</v>
      </c>
      <c r="K30" s="114">
        <v>0.16</v>
      </c>
      <c r="L30" s="114">
        <v>44.88</v>
      </c>
      <c r="M30" s="114">
        <v>7.47</v>
      </c>
      <c r="N30" s="114">
        <v>25.67</v>
      </c>
      <c r="O30" s="114">
        <v>2.08</v>
      </c>
      <c r="P30" s="118"/>
      <c r="AF30" s="30"/>
      <c r="AG30" s="28"/>
      <c r="AH30" s="30"/>
      <c r="AI30" s="28"/>
    </row>
    <row r="31" spans="1:35" ht="13.5" customHeight="1">
      <c r="A31" s="119"/>
      <c r="B31" s="116" t="s">
        <v>133</v>
      </c>
      <c r="C31" s="53">
        <v>18</v>
      </c>
      <c r="D31" s="6">
        <v>16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19"/>
      <c r="AF31" s="30"/>
      <c r="AG31" s="28"/>
      <c r="AH31" s="30"/>
      <c r="AI31" s="28"/>
    </row>
    <row r="32" spans="1:35" ht="14.25" customHeight="1">
      <c r="A32" s="119"/>
      <c r="B32" s="116" t="s">
        <v>64</v>
      </c>
      <c r="C32" s="53">
        <v>12</v>
      </c>
      <c r="D32" s="6">
        <v>10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19"/>
      <c r="AF32" s="30"/>
      <c r="AG32" s="28"/>
      <c r="AH32" s="30"/>
      <c r="AI32" s="28"/>
    </row>
    <row r="33" spans="1:35" ht="12.75" customHeight="1">
      <c r="A33" s="119"/>
      <c r="B33" s="116" t="s">
        <v>65</v>
      </c>
      <c r="C33" s="53">
        <v>8</v>
      </c>
      <c r="D33" s="6">
        <v>6.8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19"/>
      <c r="AF33" s="30"/>
      <c r="AG33" s="28"/>
      <c r="AH33" s="30"/>
      <c r="AI33" s="28"/>
    </row>
    <row r="34" spans="1:35" ht="13.5" customHeight="1">
      <c r="A34" s="119"/>
      <c r="B34" s="116" t="s">
        <v>134</v>
      </c>
      <c r="C34" s="53">
        <v>12</v>
      </c>
      <c r="D34" s="6">
        <v>10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19"/>
      <c r="AF34" s="30"/>
      <c r="AG34" s="28"/>
      <c r="AH34" s="30"/>
      <c r="AI34" s="28"/>
    </row>
    <row r="35" spans="1:35" ht="12.75" customHeight="1">
      <c r="A35" s="119"/>
      <c r="B35" s="116" t="s">
        <v>135</v>
      </c>
      <c r="C35" s="53">
        <v>12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19"/>
      <c r="AF35" s="30"/>
      <c r="AG35" s="28"/>
      <c r="AH35" s="30"/>
      <c r="AI35" s="28"/>
    </row>
    <row r="36" spans="1:35" ht="12.75" customHeight="1">
      <c r="A36" s="119"/>
      <c r="B36" s="116" t="s">
        <v>72</v>
      </c>
      <c r="C36" s="53">
        <v>3</v>
      </c>
      <c r="D36" s="6">
        <v>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19"/>
      <c r="AF36" s="30"/>
      <c r="AG36" s="28"/>
      <c r="AH36" s="30"/>
      <c r="AI36" s="28"/>
    </row>
    <row r="37" spans="1:35" ht="12.75" customHeight="1">
      <c r="A37" s="119"/>
      <c r="B37" s="116" t="s">
        <v>89</v>
      </c>
      <c r="C37" s="53">
        <v>0.9</v>
      </c>
      <c r="D37" s="6">
        <v>0.9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19"/>
      <c r="AF37" s="30"/>
      <c r="AG37" s="28"/>
      <c r="AH37" s="30"/>
      <c r="AI37" s="28"/>
    </row>
    <row r="38" spans="1:35" ht="12.75" customHeight="1">
      <c r="A38" s="119"/>
      <c r="B38" s="116" t="s">
        <v>120</v>
      </c>
      <c r="C38" s="53">
        <v>0.3</v>
      </c>
      <c r="D38" s="6">
        <v>0.3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19"/>
      <c r="AF38" s="30"/>
      <c r="AG38" s="28"/>
      <c r="AH38" s="30"/>
      <c r="AI38" s="28"/>
    </row>
    <row r="39" spans="1:35" ht="13.5" customHeight="1">
      <c r="A39" s="120"/>
      <c r="B39" s="116" t="s">
        <v>62</v>
      </c>
      <c r="C39" s="53">
        <v>3</v>
      </c>
      <c r="D39" s="6">
        <v>3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20"/>
      <c r="AF39" s="30"/>
      <c r="AG39" s="28"/>
      <c r="AH39" s="30"/>
      <c r="AI39" s="28"/>
    </row>
    <row r="40" spans="1:35">
      <c r="A40" s="118" t="s">
        <v>166</v>
      </c>
      <c r="B40" s="45" t="s">
        <v>31</v>
      </c>
      <c r="C40" s="124">
        <v>200</v>
      </c>
      <c r="D40" s="129"/>
      <c r="E40" s="7">
        <v>4.5</v>
      </c>
      <c r="F40" s="7">
        <v>6.9</v>
      </c>
      <c r="G40" s="7">
        <v>7.63</v>
      </c>
      <c r="H40" s="7">
        <v>67.8</v>
      </c>
      <c r="I40" s="7">
        <v>0.05</v>
      </c>
      <c r="J40" s="7">
        <v>14.77</v>
      </c>
      <c r="K40" s="7">
        <v>0</v>
      </c>
      <c r="L40" s="7">
        <v>34.659999999999997</v>
      </c>
      <c r="M40" s="7">
        <v>38.1</v>
      </c>
      <c r="N40" s="7">
        <v>17.8</v>
      </c>
      <c r="O40" s="7">
        <v>0.64</v>
      </c>
    </row>
    <row r="41" spans="1:35">
      <c r="A41" s="119"/>
      <c r="B41" s="46" t="s">
        <v>78</v>
      </c>
      <c r="C41" s="53">
        <v>53</v>
      </c>
      <c r="D41" s="6">
        <v>49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35">
      <c r="A42" s="119"/>
      <c r="B42" s="46" t="s">
        <v>63</v>
      </c>
      <c r="C42" s="53">
        <v>90</v>
      </c>
      <c r="D42" s="6">
        <v>70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35">
      <c r="A43" s="119"/>
      <c r="B43" s="46" t="s">
        <v>64</v>
      </c>
      <c r="C43" s="53">
        <v>10</v>
      </c>
      <c r="D43" s="6">
        <v>8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35">
      <c r="A44" s="119"/>
      <c r="B44" s="46" t="s">
        <v>65</v>
      </c>
      <c r="C44" s="53">
        <v>10</v>
      </c>
      <c r="D44" s="6">
        <v>8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35">
      <c r="A45" s="119"/>
      <c r="B45" s="46" t="s">
        <v>79</v>
      </c>
      <c r="C45" s="53">
        <v>5</v>
      </c>
      <c r="D45" s="6">
        <v>5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35">
      <c r="A46" s="119"/>
      <c r="B46" s="46" t="s">
        <v>90</v>
      </c>
      <c r="C46" s="53">
        <v>62</v>
      </c>
      <c r="D46" s="6">
        <v>59.7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35">
      <c r="A47" s="120"/>
      <c r="B47" s="46" t="s">
        <v>120</v>
      </c>
      <c r="C47" s="53">
        <v>0.3</v>
      </c>
      <c r="D47" s="6">
        <v>0.3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35">
      <c r="A48" s="118" t="s">
        <v>167</v>
      </c>
      <c r="B48" s="45" t="s">
        <v>54</v>
      </c>
      <c r="C48" s="124">
        <v>100</v>
      </c>
      <c r="D48" s="129"/>
      <c r="E48" s="7">
        <v>8.4</v>
      </c>
      <c r="F48" s="7">
        <v>8.2899999999999991</v>
      </c>
      <c r="G48" s="7">
        <v>9.42</v>
      </c>
      <c r="H48" s="7">
        <v>183</v>
      </c>
      <c r="I48" s="7">
        <v>0.04</v>
      </c>
      <c r="J48" s="7">
        <v>0.77</v>
      </c>
      <c r="K48" s="7">
        <v>3</v>
      </c>
      <c r="L48" s="7">
        <v>10.3</v>
      </c>
      <c r="M48" s="7">
        <v>67.400000000000006</v>
      </c>
      <c r="N48" s="7">
        <v>8</v>
      </c>
      <c r="O48" s="7">
        <v>0.43</v>
      </c>
    </row>
    <row r="49" spans="1:15">
      <c r="A49" s="119"/>
      <c r="B49" s="46" t="s">
        <v>80</v>
      </c>
      <c r="C49" s="53">
        <v>56</v>
      </c>
      <c r="D49" s="6">
        <v>48.7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119"/>
      <c r="B50" s="46" t="s">
        <v>216</v>
      </c>
      <c r="C50" s="53">
        <v>45</v>
      </c>
      <c r="D50" s="6">
        <v>39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19"/>
      <c r="B51" s="46" t="s">
        <v>65</v>
      </c>
      <c r="C51" s="53">
        <v>10</v>
      </c>
      <c r="D51" s="6">
        <v>8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119"/>
      <c r="B52" s="46" t="s">
        <v>217</v>
      </c>
      <c r="C52" s="53">
        <v>4</v>
      </c>
      <c r="D52" s="6">
        <v>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119"/>
      <c r="B53" s="46" t="s">
        <v>120</v>
      </c>
      <c r="C53" s="53">
        <v>0.3</v>
      </c>
      <c r="D53" s="6">
        <v>0.3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118" t="s">
        <v>175</v>
      </c>
      <c r="B54" s="45" t="s">
        <v>32</v>
      </c>
      <c r="C54" s="124">
        <v>150</v>
      </c>
      <c r="D54" s="129"/>
      <c r="E54" s="7">
        <v>7.6</v>
      </c>
      <c r="F54" s="7">
        <v>5.8</v>
      </c>
      <c r="G54" s="7">
        <v>22.43</v>
      </c>
      <c r="H54" s="7">
        <v>137.25</v>
      </c>
      <c r="I54" s="7">
        <v>0.14000000000000001</v>
      </c>
      <c r="J54" s="7">
        <v>18.170000000000002</v>
      </c>
      <c r="K54" s="7">
        <v>25.5</v>
      </c>
      <c r="L54" s="7">
        <v>36.979999999999997</v>
      </c>
      <c r="M54" s="7">
        <v>27.75</v>
      </c>
      <c r="N54" s="7">
        <v>86.6</v>
      </c>
      <c r="O54" s="7">
        <v>0.01</v>
      </c>
    </row>
    <row r="55" spans="1:15">
      <c r="A55" s="119"/>
      <c r="B55" s="46" t="s">
        <v>63</v>
      </c>
      <c r="C55" s="53">
        <v>148</v>
      </c>
      <c r="D55" s="6">
        <v>128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119"/>
      <c r="B56" s="46" t="s">
        <v>81</v>
      </c>
      <c r="C56" s="53">
        <v>16.399999999999999</v>
      </c>
      <c r="D56" s="6">
        <v>16.399999999999999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>
      <c r="A57" s="119"/>
      <c r="B57" s="46" t="s">
        <v>58</v>
      </c>
      <c r="C57" s="53">
        <v>5.3</v>
      </c>
      <c r="D57" s="6">
        <v>5.3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>
      <c r="A58" s="120"/>
      <c r="B58" s="46" t="s">
        <v>120</v>
      </c>
      <c r="C58" s="53">
        <v>0.3</v>
      </c>
      <c r="D58" s="6">
        <v>0.3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>
      <c r="A59" s="118"/>
      <c r="B59" s="45" t="s">
        <v>122</v>
      </c>
      <c r="C59" s="124">
        <v>200</v>
      </c>
      <c r="D59" s="129"/>
      <c r="E59" s="7">
        <v>0.44</v>
      </c>
      <c r="F59" s="7">
        <v>0.2</v>
      </c>
      <c r="G59" s="7">
        <v>26.2</v>
      </c>
      <c r="H59" s="7">
        <v>152</v>
      </c>
      <c r="I59" s="7">
        <v>0.02</v>
      </c>
      <c r="J59" s="7">
        <v>4</v>
      </c>
      <c r="K59" s="7">
        <v>0</v>
      </c>
      <c r="L59" s="7">
        <v>14</v>
      </c>
      <c r="M59" s="7">
        <v>14</v>
      </c>
      <c r="N59" s="7">
        <v>8.8000000000000007</v>
      </c>
      <c r="O59" s="7">
        <v>1.8</v>
      </c>
    </row>
    <row r="60" spans="1:15">
      <c r="A60" s="120"/>
      <c r="B60" s="46" t="s">
        <v>33</v>
      </c>
      <c r="C60" s="53">
        <v>200</v>
      </c>
      <c r="D60" s="6">
        <v>200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>
      <c r="A61" s="27"/>
      <c r="B61" s="45" t="s">
        <v>19</v>
      </c>
      <c r="C61" s="124">
        <v>50</v>
      </c>
      <c r="D61" s="129"/>
      <c r="E61" s="17">
        <v>3.8</v>
      </c>
      <c r="F61" s="22">
        <v>0.45</v>
      </c>
      <c r="G61" s="22">
        <v>24.9</v>
      </c>
      <c r="H61" s="22">
        <v>113.22</v>
      </c>
      <c r="I61" s="22">
        <v>0.08</v>
      </c>
      <c r="J61" s="22">
        <v>0</v>
      </c>
      <c r="K61" s="22">
        <v>0</v>
      </c>
      <c r="L61" s="22">
        <v>13.02</v>
      </c>
      <c r="M61" s="22">
        <v>41.5</v>
      </c>
      <c r="N61" s="22">
        <v>17.53</v>
      </c>
      <c r="O61" s="22">
        <v>0.8</v>
      </c>
    </row>
    <row r="62" spans="1:15">
      <c r="A62" s="27"/>
      <c r="B62" s="45" t="s">
        <v>24</v>
      </c>
      <c r="C62" s="124">
        <v>50</v>
      </c>
      <c r="D62" s="129"/>
      <c r="E62" s="22">
        <v>2.75</v>
      </c>
      <c r="F62" s="22">
        <v>0.5</v>
      </c>
      <c r="G62" s="22">
        <v>17</v>
      </c>
      <c r="H62" s="22">
        <v>85</v>
      </c>
      <c r="I62" s="22">
        <v>0.09</v>
      </c>
      <c r="J62" s="22">
        <v>0</v>
      </c>
      <c r="K62" s="22">
        <v>0</v>
      </c>
      <c r="L62" s="22">
        <v>10.5</v>
      </c>
      <c r="M62" s="22">
        <v>87</v>
      </c>
      <c r="N62" s="22">
        <v>28.5</v>
      </c>
      <c r="O62" s="22">
        <v>1.8</v>
      </c>
    </row>
    <row r="63" spans="1:15">
      <c r="A63" s="27"/>
      <c r="B63" s="45" t="s">
        <v>26</v>
      </c>
      <c r="C63" s="133">
        <f>C62+C61+C59+C54+C48+C40+C30</f>
        <v>810</v>
      </c>
      <c r="D63" s="134"/>
      <c r="E63" s="99">
        <f>E30+E40+E48+E54+E59+E61+E62</f>
        <v>28.86</v>
      </c>
      <c r="F63" s="99">
        <f t="shared" ref="F63:N63" si="1">SUM(F30:F62)</f>
        <v>28.22</v>
      </c>
      <c r="G63" s="99">
        <f t="shared" si="1"/>
        <v>118.41999999999999</v>
      </c>
      <c r="H63" s="99">
        <f t="shared" si="1"/>
        <v>832.49</v>
      </c>
      <c r="I63" s="5">
        <f t="shared" si="1"/>
        <v>0.58000000000000007</v>
      </c>
      <c r="J63" s="5">
        <f t="shared" si="1"/>
        <v>49.08</v>
      </c>
      <c r="K63" s="5">
        <f t="shared" si="1"/>
        <v>28.66</v>
      </c>
      <c r="L63" s="5">
        <f t="shared" si="1"/>
        <v>164.34</v>
      </c>
      <c r="M63" s="5">
        <f t="shared" si="1"/>
        <v>283.22000000000003</v>
      </c>
      <c r="N63" s="5">
        <f t="shared" si="1"/>
        <v>192.9</v>
      </c>
      <c r="O63" s="5">
        <f>SUM(O30:O62)</f>
        <v>7.56</v>
      </c>
    </row>
    <row r="64" spans="1:15">
      <c r="A64" s="27"/>
      <c r="B64" s="4" t="s">
        <v>156</v>
      </c>
      <c r="C64" s="135">
        <f>C63+C28</f>
        <v>1382</v>
      </c>
      <c r="D64" s="136"/>
      <c r="E64" s="33">
        <v>63.043999999999997</v>
      </c>
      <c r="F64" s="33">
        <f t="shared" ref="F64:O64" si="2">SUM(F28+F63)</f>
        <v>62.96</v>
      </c>
      <c r="G64" s="33">
        <f t="shared" si="2"/>
        <v>249.98499999999999</v>
      </c>
      <c r="H64" s="33">
        <f t="shared" si="2"/>
        <v>1706.2730000000001</v>
      </c>
      <c r="I64" s="33">
        <f t="shared" si="2"/>
        <v>0.96000000000000019</v>
      </c>
      <c r="J64" s="33">
        <f t="shared" si="2"/>
        <v>55.6</v>
      </c>
      <c r="K64" s="33">
        <f t="shared" si="2"/>
        <v>29.14</v>
      </c>
      <c r="L64" s="33">
        <f t="shared" si="2"/>
        <v>635.95399999999995</v>
      </c>
      <c r="M64" s="33">
        <f t="shared" si="2"/>
        <v>913.43500000000006</v>
      </c>
      <c r="N64" s="33">
        <f t="shared" si="2"/>
        <v>310.79000000000002</v>
      </c>
      <c r="O64" s="33">
        <f t="shared" si="2"/>
        <v>11.282</v>
      </c>
    </row>
    <row r="65" spans="1:45">
      <c r="A65" s="27"/>
      <c r="B65" s="124" t="s">
        <v>114</v>
      </c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9"/>
    </row>
    <row r="66" spans="1:45">
      <c r="A66" s="27"/>
      <c r="B66" s="45" t="s">
        <v>122</v>
      </c>
      <c r="C66" s="124">
        <v>200</v>
      </c>
      <c r="D66" s="129"/>
      <c r="E66" s="71">
        <v>5.6</v>
      </c>
      <c r="F66" s="71">
        <v>2.4500000000000002</v>
      </c>
      <c r="G66" s="71">
        <v>20.2</v>
      </c>
      <c r="H66" s="71">
        <v>245</v>
      </c>
      <c r="I66" s="71">
        <v>0.02</v>
      </c>
      <c r="J66" s="71">
        <v>4</v>
      </c>
      <c r="K66" s="71">
        <v>0</v>
      </c>
      <c r="L66" s="71">
        <v>14</v>
      </c>
      <c r="M66" s="71">
        <v>14</v>
      </c>
      <c r="N66" s="71">
        <v>8.8000000000000007</v>
      </c>
      <c r="O66" s="71">
        <v>1.8</v>
      </c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69"/>
    </row>
    <row r="67" spans="1:45">
      <c r="A67" s="27"/>
      <c r="B67" s="45" t="s">
        <v>227</v>
      </c>
      <c r="C67" s="98">
        <v>85</v>
      </c>
      <c r="D67" s="53"/>
      <c r="E67" s="83">
        <v>2.8</v>
      </c>
      <c r="F67" s="83">
        <v>3.12</v>
      </c>
      <c r="G67" s="83">
        <v>8.6</v>
      </c>
      <c r="H67" s="83">
        <v>47</v>
      </c>
      <c r="I67" s="83"/>
      <c r="J67" s="83"/>
      <c r="K67" s="83"/>
      <c r="L67" s="83"/>
      <c r="M67" s="83"/>
      <c r="N67" s="83"/>
      <c r="O67" s="79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0"/>
    </row>
    <row r="68" spans="1:45">
      <c r="A68" s="27"/>
      <c r="B68" s="45" t="s">
        <v>115</v>
      </c>
      <c r="C68" s="124">
        <v>15</v>
      </c>
      <c r="D68" s="129"/>
      <c r="E68" s="71">
        <v>3.25</v>
      </c>
      <c r="F68" s="71">
        <v>7.94</v>
      </c>
      <c r="G68" s="71">
        <v>22.32</v>
      </c>
      <c r="H68" s="71">
        <v>125.1</v>
      </c>
      <c r="I68" s="71">
        <v>0.02</v>
      </c>
      <c r="J68" s="71">
        <v>0.02</v>
      </c>
      <c r="K68" s="71"/>
      <c r="L68" s="71">
        <v>3</v>
      </c>
      <c r="M68" s="71">
        <v>8.6999999999999993</v>
      </c>
      <c r="N68" s="71">
        <v>27</v>
      </c>
      <c r="O68" s="68">
        <v>0.63</v>
      </c>
      <c r="AF68" s="45"/>
      <c r="AG68" s="124"/>
      <c r="AH68" s="129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1:45">
      <c r="A69" s="27"/>
      <c r="B69" s="45" t="s">
        <v>116</v>
      </c>
      <c r="C69" s="149">
        <v>300</v>
      </c>
      <c r="D69" s="150"/>
      <c r="E69" s="99">
        <f>E68+E67+E66</f>
        <v>11.649999999999999</v>
      </c>
      <c r="F69" s="99">
        <f>F68+F66+F67</f>
        <v>13.510000000000002</v>
      </c>
      <c r="G69" s="99">
        <f>G68+G67+G66</f>
        <v>51.120000000000005</v>
      </c>
      <c r="H69" s="99">
        <f>H68+H66</f>
        <v>370.1</v>
      </c>
      <c r="I69" s="99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</row>
    <row r="70" spans="1:45">
      <c r="A70" s="27"/>
      <c r="B70" s="45" t="s">
        <v>27</v>
      </c>
      <c r="C70" s="147">
        <v>1620</v>
      </c>
      <c r="D70" s="148"/>
      <c r="E70" s="5">
        <f t="shared" ref="E70:O70" si="3">SUM(E28,E63,E69)</f>
        <v>86.823999999999984</v>
      </c>
      <c r="F70" s="33">
        <f t="shared" si="3"/>
        <v>76.47</v>
      </c>
      <c r="G70" s="33">
        <f t="shared" si="3"/>
        <v>301.10500000000002</v>
      </c>
      <c r="H70" s="33">
        <f t="shared" si="3"/>
        <v>2076.373</v>
      </c>
      <c r="I70" s="33">
        <f t="shared" si="3"/>
        <v>0.96000000000000019</v>
      </c>
      <c r="J70" s="33">
        <f t="shared" si="3"/>
        <v>55.6</v>
      </c>
      <c r="K70" s="33">
        <f t="shared" si="3"/>
        <v>29.14</v>
      </c>
      <c r="L70" s="33">
        <f t="shared" si="3"/>
        <v>635.95399999999995</v>
      </c>
      <c r="M70" s="33">
        <f t="shared" si="3"/>
        <v>913.43500000000006</v>
      </c>
      <c r="N70" s="33">
        <f t="shared" si="3"/>
        <v>310.79000000000002</v>
      </c>
      <c r="O70" s="33">
        <f t="shared" si="3"/>
        <v>11.282</v>
      </c>
    </row>
  </sheetData>
  <mergeCells count="40">
    <mergeCell ref="I4:K4"/>
    <mergeCell ref="L4:O4"/>
    <mergeCell ref="B65:O65"/>
    <mergeCell ref="C61:D61"/>
    <mergeCell ref="C62:D62"/>
    <mergeCell ref="A4:A5"/>
    <mergeCell ref="B4:B5"/>
    <mergeCell ref="E4:G4"/>
    <mergeCell ref="H4:H5"/>
    <mergeCell ref="C4:D4"/>
    <mergeCell ref="A7:A15"/>
    <mergeCell ref="A16:A19"/>
    <mergeCell ref="A20:A23"/>
    <mergeCell ref="A6:O6"/>
    <mergeCell ref="C7:D7"/>
    <mergeCell ref="C16:D16"/>
    <mergeCell ref="C20:D20"/>
    <mergeCell ref="AG68:AH68"/>
    <mergeCell ref="C54:D54"/>
    <mergeCell ref="C59:D59"/>
    <mergeCell ref="C24:D24"/>
    <mergeCell ref="C25:D25"/>
    <mergeCell ref="C28:D28"/>
    <mergeCell ref="A29:O29"/>
    <mergeCell ref="A25:A27"/>
    <mergeCell ref="A54:A58"/>
    <mergeCell ref="A59:A60"/>
    <mergeCell ref="C40:D40"/>
    <mergeCell ref="C48:D48"/>
    <mergeCell ref="P30:P39"/>
    <mergeCell ref="A40:A47"/>
    <mergeCell ref="A48:A53"/>
    <mergeCell ref="C66:D66"/>
    <mergeCell ref="C70:D70"/>
    <mergeCell ref="A30:A39"/>
    <mergeCell ref="C30:D30"/>
    <mergeCell ref="C63:D63"/>
    <mergeCell ref="C64:D64"/>
    <mergeCell ref="C69:D69"/>
    <mergeCell ref="C68:D68"/>
  </mergeCells>
  <pageMargins left="0.70866141732283472" right="0.70866141732283472" top="0.15748031496062992" bottom="0.15748031496062992" header="0.31496062992125984" footer="0.15748031496062992"/>
  <pageSetup paperSize="9" scale="5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2"/>
  <sheetViews>
    <sheetView topLeftCell="A10" workbookViewId="0">
      <selection activeCell="B22" sqref="B22"/>
    </sheetView>
  </sheetViews>
  <sheetFormatPr defaultRowHeight="14.4"/>
  <cols>
    <col min="1" max="1" width="14.44140625" customWidth="1"/>
    <col min="2" max="2" width="31.6640625" customWidth="1"/>
    <col min="3" max="3" width="16.88671875" customWidth="1"/>
    <col min="4" max="4" width="14.44140625" customWidth="1"/>
    <col min="5" max="5" width="14.109375" customWidth="1"/>
    <col min="6" max="6" width="11" customWidth="1"/>
    <col min="7" max="7" width="12.109375" customWidth="1"/>
    <col min="8" max="8" width="14" customWidth="1"/>
    <col min="9" max="9" width="7" customWidth="1"/>
    <col min="10" max="10" width="6.88671875" customWidth="1"/>
    <col min="11" max="11" width="6.5546875" customWidth="1"/>
    <col min="12" max="12" width="8.5546875" customWidth="1"/>
    <col min="13" max="13" width="8" customWidth="1"/>
    <col min="14" max="14" width="8.109375" customWidth="1"/>
    <col min="15" max="15" width="7.33203125" customWidth="1"/>
    <col min="17" max="17" width="23.6640625" customWidth="1"/>
    <col min="18" max="18" width="17.44140625" customWidth="1"/>
  </cols>
  <sheetData>
    <row r="1" spans="1:18" ht="15.6">
      <c r="A1" s="57" t="s">
        <v>199</v>
      </c>
      <c r="B1" s="57"/>
    </row>
    <row r="2" spans="1:18" ht="15.6">
      <c r="A2" s="57" t="s">
        <v>200</v>
      </c>
      <c r="B2" s="57"/>
    </row>
    <row r="3" spans="1:18" ht="15.6">
      <c r="A3" s="57" t="s">
        <v>239</v>
      </c>
      <c r="B3" s="5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18">
      <c r="A5" s="120"/>
      <c r="B5" s="129"/>
      <c r="C5" s="31" t="s">
        <v>154</v>
      </c>
      <c r="D5" s="47" t="s">
        <v>155</v>
      </c>
      <c r="E5" s="5" t="s">
        <v>4</v>
      </c>
      <c r="F5" s="5" t="s">
        <v>5</v>
      </c>
      <c r="G5" s="5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8" ht="18">
      <c r="A7" s="118" t="s">
        <v>168</v>
      </c>
      <c r="B7" s="45" t="s">
        <v>140</v>
      </c>
      <c r="C7" s="124">
        <v>150</v>
      </c>
      <c r="D7" s="129"/>
      <c r="E7" s="7">
        <v>9.09</v>
      </c>
      <c r="F7" s="7">
        <v>8.4</v>
      </c>
      <c r="G7" s="7">
        <v>24.2</v>
      </c>
      <c r="H7" s="7">
        <v>205.35</v>
      </c>
      <c r="I7" s="7">
        <v>0.11</v>
      </c>
      <c r="J7" s="7">
        <v>0.91</v>
      </c>
      <c r="K7" s="7">
        <v>30.6</v>
      </c>
      <c r="L7" s="7">
        <v>160.88</v>
      </c>
      <c r="M7" s="7">
        <v>165.66</v>
      </c>
      <c r="N7" s="7">
        <v>46.46</v>
      </c>
      <c r="O7" s="7">
        <v>1.1299999999999999</v>
      </c>
      <c r="Q7" s="39"/>
      <c r="R7" s="40"/>
    </row>
    <row r="8" spans="1:18" ht="18">
      <c r="A8" s="119"/>
      <c r="B8" s="46" t="s">
        <v>68</v>
      </c>
      <c r="C8" s="53">
        <v>113.7</v>
      </c>
      <c r="D8" s="6">
        <v>113.7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39"/>
      <c r="R8" s="40"/>
    </row>
    <row r="9" spans="1:18" ht="18">
      <c r="A9" s="119"/>
      <c r="B9" s="46" t="s">
        <v>141</v>
      </c>
      <c r="C9" s="53">
        <v>26</v>
      </c>
      <c r="D9" s="6">
        <v>26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9"/>
      <c r="R9" s="40"/>
    </row>
    <row r="10" spans="1:18" ht="18">
      <c r="A10" s="119"/>
      <c r="B10" s="46" t="s">
        <v>221</v>
      </c>
      <c r="C10" s="53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39"/>
      <c r="R10" s="40"/>
    </row>
    <row r="11" spans="1:18" ht="18">
      <c r="A11" s="120"/>
      <c r="B11" s="46" t="s">
        <v>58</v>
      </c>
      <c r="C11" s="53">
        <v>5.3</v>
      </c>
      <c r="D11" s="6">
        <v>5.3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39"/>
      <c r="R11" s="40"/>
    </row>
    <row r="12" spans="1:18" ht="18">
      <c r="A12" s="118" t="s">
        <v>169</v>
      </c>
      <c r="B12" s="45" t="s">
        <v>29</v>
      </c>
      <c r="C12" s="124">
        <v>15</v>
      </c>
      <c r="D12" s="129"/>
      <c r="E12" s="7">
        <v>0</v>
      </c>
      <c r="F12" s="7">
        <v>8.1999999999999993</v>
      </c>
      <c r="G12" s="7">
        <v>0.1</v>
      </c>
      <c r="H12" s="7">
        <v>90</v>
      </c>
      <c r="I12" s="7">
        <v>0</v>
      </c>
      <c r="J12" s="7">
        <v>0</v>
      </c>
      <c r="K12" s="7">
        <v>59</v>
      </c>
      <c r="L12" s="7">
        <v>1</v>
      </c>
      <c r="M12" s="7">
        <v>2</v>
      </c>
      <c r="N12" s="7">
        <v>0</v>
      </c>
      <c r="O12" s="7">
        <v>0</v>
      </c>
      <c r="Q12" s="39"/>
      <c r="R12" s="40"/>
    </row>
    <row r="13" spans="1:18" ht="18">
      <c r="A13" s="120"/>
      <c r="B13" s="46" t="s">
        <v>58</v>
      </c>
      <c r="C13" s="53">
        <v>15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39"/>
      <c r="R13" s="40"/>
    </row>
    <row r="14" spans="1:18" ht="18">
      <c r="A14" s="27"/>
      <c r="B14" s="45" t="s">
        <v>19</v>
      </c>
      <c r="C14" s="124">
        <v>50</v>
      </c>
      <c r="D14" s="129"/>
      <c r="E14" s="17">
        <v>4.05</v>
      </c>
      <c r="F14" s="22">
        <v>0.45</v>
      </c>
      <c r="G14" s="22">
        <v>24.9</v>
      </c>
      <c r="H14" s="22">
        <v>123</v>
      </c>
      <c r="I14" s="22">
        <v>0.08</v>
      </c>
      <c r="J14" s="22">
        <v>0</v>
      </c>
      <c r="K14" s="22">
        <v>0</v>
      </c>
      <c r="L14" s="22">
        <v>13.02</v>
      </c>
      <c r="M14" s="22">
        <v>41.5</v>
      </c>
      <c r="N14" s="22">
        <v>17.53</v>
      </c>
      <c r="O14" s="22">
        <v>0.8</v>
      </c>
      <c r="Q14" s="39"/>
      <c r="R14" s="40"/>
    </row>
    <row r="15" spans="1:18" ht="18">
      <c r="A15" s="118" t="s">
        <v>177</v>
      </c>
      <c r="B15" s="48" t="s">
        <v>39</v>
      </c>
      <c r="C15" s="124">
        <v>200</v>
      </c>
      <c r="D15" s="129"/>
      <c r="E15" s="11">
        <v>12</v>
      </c>
      <c r="F15" s="7">
        <v>5</v>
      </c>
      <c r="G15" s="7">
        <v>56.8</v>
      </c>
      <c r="H15" s="7">
        <v>110.9</v>
      </c>
      <c r="I15" s="7">
        <v>0.02</v>
      </c>
      <c r="J15" s="7">
        <v>0.08</v>
      </c>
      <c r="K15" s="7"/>
      <c r="L15" s="7">
        <v>3.0939999999999999</v>
      </c>
      <c r="M15" s="7">
        <v>2.7949999999999999</v>
      </c>
      <c r="N15" s="7">
        <v>0.55000000000000004</v>
      </c>
      <c r="O15" s="7">
        <v>2E-3</v>
      </c>
      <c r="Q15" s="39"/>
      <c r="R15" s="40"/>
    </row>
    <row r="16" spans="1:18" ht="18">
      <c r="A16" s="119"/>
      <c r="B16" s="46" t="s">
        <v>218</v>
      </c>
      <c r="C16" s="53">
        <v>8</v>
      </c>
      <c r="D16" s="6">
        <v>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39"/>
      <c r="R16" s="40"/>
    </row>
    <row r="17" spans="1:18" ht="18">
      <c r="A17" s="119"/>
      <c r="B17" s="46" t="s">
        <v>68</v>
      </c>
      <c r="C17" s="53">
        <v>177</v>
      </c>
      <c r="D17" s="6">
        <v>177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39"/>
      <c r="R17" s="40"/>
    </row>
    <row r="18" spans="1:18" ht="18">
      <c r="A18" s="120"/>
      <c r="B18" s="46" t="s">
        <v>221</v>
      </c>
      <c r="C18" s="53">
        <v>15</v>
      </c>
      <c r="D18" s="6">
        <v>15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39"/>
      <c r="R18" s="40"/>
    </row>
    <row r="19" spans="1:18" ht="18">
      <c r="A19" s="61"/>
      <c r="B19" s="45" t="s">
        <v>113</v>
      </c>
      <c r="C19" s="124">
        <v>100</v>
      </c>
      <c r="D19" s="129"/>
      <c r="E19" s="20">
        <v>0.6</v>
      </c>
      <c r="F19" s="20">
        <v>0.57999999999999996</v>
      </c>
      <c r="G19" s="20">
        <v>59.46</v>
      </c>
      <c r="H19" s="20">
        <v>65</v>
      </c>
      <c r="I19" s="20">
        <v>0.03</v>
      </c>
      <c r="J19" s="20">
        <v>10</v>
      </c>
      <c r="K19" s="20"/>
      <c r="L19" s="20">
        <v>13.05</v>
      </c>
      <c r="M19" s="20">
        <v>11</v>
      </c>
      <c r="N19" s="20">
        <v>9</v>
      </c>
      <c r="O19" s="20">
        <v>2.2000000000000002</v>
      </c>
      <c r="Q19" s="39"/>
      <c r="R19" s="40"/>
    </row>
    <row r="20" spans="1:18" ht="18">
      <c r="A20" s="27"/>
      <c r="B20" s="45" t="s">
        <v>20</v>
      </c>
      <c r="C20" s="137">
        <v>515</v>
      </c>
      <c r="D20" s="138"/>
      <c r="E20" s="99">
        <f t="shared" ref="E20:O20" si="0">SUM(E7:E19)</f>
        <v>25.740000000000002</v>
      </c>
      <c r="F20" s="99">
        <f t="shared" si="0"/>
        <v>22.63</v>
      </c>
      <c r="G20" s="99">
        <f t="shared" si="0"/>
        <v>165.46</v>
      </c>
      <c r="H20" s="99">
        <f t="shared" si="0"/>
        <v>594.25</v>
      </c>
      <c r="I20" s="20">
        <f t="shared" si="0"/>
        <v>0.24</v>
      </c>
      <c r="J20" s="20">
        <f t="shared" si="0"/>
        <v>10.99</v>
      </c>
      <c r="K20" s="20">
        <f t="shared" si="0"/>
        <v>89.6</v>
      </c>
      <c r="L20" s="20">
        <f t="shared" si="0"/>
        <v>191.04400000000001</v>
      </c>
      <c r="M20" s="20">
        <f t="shared" si="0"/>
        <v>222.95499999999998</v>
      </c>
      <c r="N20" s="20">
        <f t="shared" si="0"/>
        <v>73.540000000000006</v>
      </c>
      <c r="O20" s="20">
        <f t="shared" si="0"/>
        <v>4.1319999999999997</v>
      </c>
      <c r="Q20" s="41"/>
      <c r="R20" s="40"/>
    </row>
    <row r="21" spans="1:18" ht="18">
      <c r="A21" s="124" t="s">
        <v>21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9"/>
      <c r="Q21" s="41"/>
      <c r="R21" s="40"/>
    </row>
    <row r="22" spans="1:18" ht="18">
      <c r="A22" s="118" t="s">
        <v>158</v>
      </c>
      <c r="B22" s="45" t="s">
        <v>245</v>
      </c>
      <c r="C22" s="124">
        <v>60</v>
      </c>
      <c r="D22" s="129"/>
      <c r="E22" s="114">
        <v>0.85</v>
      </c>
      <c r="F22" s="114">
        <v>3.05</v>
      </c>
      <c r="G22" s="114">
        <v>5.41</v>
      </c>
      <c r="H22" s="114">
        <v>52.44</v>
      </c>
      <c r="I22" s="114">
        <v>0.02</v>
      </c>
      <c r="J22" s="114">
        <v>19.47</v>
      </c>
      <c r="K22" s="114">
        <v>0</v>
      </c>
      <c r="L22" s="114">
        <v>22.42</v>
      </c>
      <c r="M22" s="114">
        <v>9.1</v>
      </c>
      <c r="N22" s="114">
        <v>16.57</v>
      </c>
      <c r="O22" s="114">
        <v>0.31</v>
      </c>
      <c r="Q22" s="41"/>
      <c r="R22" s="42"/>
    </row>
    <row r="23" spans="1:18" ht="18">
      <c r="A23" s="119"/>
      <c r="B23" s="46" t="s">
        <v>78</v>
      </c>
      <c r="C23" s="53">
        <v>70</v>
      </c>
      <c r="D23" s="6">
        <v>46.7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41"/>
      <c r="R23" s="42"/>
    </row>
    <row r="24" spans="1:18" ht="18">
      <c r="A24" s="119"/>
      <c r="B24" s="46" t="s">
        <v>65</v>
      </c>
      <c r="C24" s="53">
        <v>8</v>
      </c>
      <c r="D24" s="6">
        <v>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41"/>
      <c r="R24" s="42"/>
    </row>
    <row r="25" spans="1:18" ht="18">
      <c r="A25" s="119"/>
      <c r="B25" s="46" t="s">
        <v>72</v>
      </c>
      <c r="C25" s="53">
        <v>3</v>
      </c>
      <c r="D25" s="6">
        <v>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41"/>
      <c r="R25" s="42"/>
    </row>
    <row r="26" spans="1:18" ht="18">
      <c r="A26" s="119"/>
      <c r="B26" s="46" t="s">
        <v>235</v>
      </c>
      <c r="C26" s="53">
        <v>4</v>
      </c>
      <c r="D26" s="6">
        <v>4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41"/>
      <c r="R26" s="42"/>
    </row>
    <row r="27" spans="1:18">
      <c r="A27" s="120"/>
      <c r="B27" s="46" t="s">
        <v>120</v>
      </c>
      <c r="C27" s="53">
        <v>0.3</v>
      </c>
      <c r="D27" s="6">
        <v>0.3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8">
      <c r="A28" s="118" t="s">
        <v>171</v>
      </c>
      <c r="B28" s="45" t="s">
        <v>35</v>
      </c>
      <c r="C28" s="124">
        <v>200</v>
      </c>
      <c r="D28" s="129"/>
      <c r="E28" s="7">
        <v>4.3899999999999997</v>
      </c>
      <c r="F28" s="7">
        <v>4.22</v>
      </c>
      <c r="G28" s="7">
        <v>13.06</v>
      </c>
      <c r="H28" s="7">
        <v>107.8</v>
      </c>
      <c r="I28" s="7">
        <v>0.18</v>
      </c>
      <c r="J28" s="7">
        <v>4.6500000000000004</v>
      </c>
      <c r="K28" s="7">
        <v>0</v>
      </c>
      <c r="L28" s="7">
        <v>30.46</v>
      </c>
      <c r="M28" s="7">
        <v>69.739999999999995</v>
      </c>
      <c r="N28" s="7">
        <v>28.24</v>
      </c>
      <c r="O28" s="7">
        <v>1.62</v>
      </c>
    </row>
    <row r="29" spans="1:18">
      <c r="A29" s="119"/>
      <c r="B29" s="46" t="s">
        <v>63</v>
      </c>
      <c r="C29" s="53">
        <v>100</v>
      </c>
      <c r="D29" s="6">
        <v>80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8">
      <c r="A30" s="119"/>
      <c r="B30" s="46" t="s">
        <v>82</v>
      </c>
      <c r="C30" s="53">
        <v>32</v>
      </c>
      <c r="D30" s="6">
        <v>30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8">
      <c r="A31" s="119"/>
      <c r="B31" s="46" t="s">
        <v>90</v>
      </c>
      <c r="C31" s="74">
        <v>71.7</v>
      </c>
      <c r="D31" s="75">
        <v>69.7</v>
      </c>
      <c r="E31" s="75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8">
      <c r="A32" s="119"/>
      <c r="B32" s="46" t="s">
        <v>64</v>
      </c>
      <c r="C32" s="53">
        <v>10</v>
      </c>
      <c r="D32" s="6">
        <v>8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119"/>
      <c r="B33" s="46" t="s">
        <v>65</v>
      </c>
      <c r="C33" s="53">
        <v>10</v>
      </c>
      <c r="D33" s="6">
        <v>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19"/>
      <c r="B34" s="46" t="s">
        <v>120</v>
      </c>
      <c r="C34" s="53">
        <v>0.3</v>
      </c>
      <c r="D34" s="6">
        <v>0.3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20"/>
      <c r="B35" s="46" t="s">
        <v>58</v>
      </c>
      <c r="C35" s="53">
        <v>4</v>
      </c>
      <c r="D35" s="6">
        <v>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18" t="s">
        <v>201</v>
      </c>
      <c r="B36" s="45" t="s">
        <v>36</v>
      </c>
      <c r="C36" s="124">
        <v>150</v>
      </c>
      <c r="D36" s="129"/>
      <c r="E36" s="7">
        <v>15.522</v>
      </c>
      <c r="F36" s="7">
        <v>18.559999999999999</v>
      </c>
      <c r="G36" s="7">
        <v>7.2039999999999997</v>
      </c>
      <c r="H36" s="7">
        <v>252.82</v>
      </c>
      <c r="I36" s="7">
        <v>7.3999999999999996E-2</v>
      </c>
      <c r="J36" s="7">
        <v>9.64</v>
      </c>
      <c r="K36" s="7">
        <v>0.109</v>
      </c>
      <c r="L36" s="7">
        <v>26.094999999999999</v>
      </c>
      <c r="M36" s="7">
        <v>13.619</v>
      </c>
      <c r="N36" s="7">
        <v>16.646000000000001</v>
      </c>
      <c r="O36" s="7">
        <v>1.9279999999999999</v>
      </c>
    </row>
    <row r="37" spans="1:15">
      <c r="A37" s="119"/>
      <c r="B37" s="46" t="s">
        <v>83</v>
      </c>
      <c r="C37" s="53">
        <v>125.7</v>
      </c>
      <c r="D37" s="6">
        <v>123.7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19"/>
      <c r="B38" s="46" t="s">
        <v>29</v>
      </c>
      <c r="C38" s="53">
        <v>4</v>
      </c>
      <c r="D38" s="6">
        <v>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19"/>
      <c r="B39" s="46" t="s">
        <v>65</v>
      </c>
      <c r="C39" s="53">
        <v>10</v>
      </c>
      <c r="D39" s="6">
        <v>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19"/>
      <c r="B40" s="46" t="s">
        <v>84</v>
      </c>
      <c r="C40" s="53">
        <v>3</v>
      </c>
      <c r="D40" s="6">
        <v>3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119"/>
      <c r="B41" s="46" t="s">
        <v>85</v>
      </c>
      <c r="C41" s="53">
        <v>5</v>
      </c>
      <c r="D41" s="6">
        <v>5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19"/>
      <c r="B42" s="46" t="s">
        <v>72</v>
      </c>
      <c r="C42" s="53">
        <v>3</v>
      </c>
      <c r="D42" s="6">
        <v>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19"/>
      <c r="B43" s="46" t="s">
        <v>79</v>
      </c>
      <c r="C43" s="53">
        <v>4</v>
      </c>
      <c r="D43" s="6">
        <v>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20"/>
      <c r="B44" s="46" t="s">
        <v>120</v>
      </c>
      <c r="C44" s="53">
        <v>0.3</v>
      </c>
      <c r="D44" s="6">
        <v>0.3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18" t="s">
        <v>160</v>
      </c>
      <c r="B45" s="45" t="s">
        <v>50</v>
      </c>
      <c r="C45" s="130">
        <v>150</v>
      </c>
      <c r="D45" s="131"/>
      <c r="E45" s="78">
        <v>5.52</v>
      </c>
      <c r="F45" s="22">
        <v>4.5199999999999996</v>
      </c>
      <c r="G45" s="22">
        <v>26.45</v>
      </c>
      <c r="H45" s="22">
        <v>168.45</v>
      </c>
      <c r="I45" s="22">
        <v>0.06</v>
      </c>
      <c r="J45" s="22">
        <v>0</v>
      </c>
      <c r="K45" s="22">
        <v>21</v>
      </c>
      <c r="L45" s="22">
        <v>4.8600000000000003</v>
      </c>
      <c r="M45" s="22">
        <v>37.17</v>
      </c>
      <c r="N45" s="22">
        <v>21.12</v>
      </c>
      <c r="O45" s="22">
        <v>1.1100000000000001</v>
      </c>
    </row>
    <row r="46" spans="1:15">
      <c r="A46" s="119"/>
      <c r="B46" s="46" t="s">
        <v>102</v>
      </c>
      <c r="C46" s="74">
        <v>144.4</v>
      </c>
      <c r="D46" s="75">
        <v>144.4</v>
      </c>
      <c r="E46" s="75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119"/>
      <c r="B47" s="46" t="s">
        <v>120</v>
      </c>
      <c r="C47" s="74">
        <v>0.3</v>
      </c>
      <c r="D47" s="75">
        <v>0.3</v>
      </c>
      <c r="E47" s="75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120"/>
      <c r="B48" s="46" t="s">
        <v>58</v>
      </c>
      <c r="C48" s="74">
        <v>5.3</v>
      </c>
      <c r="D48" s="75">
        <v>5.3</v>
      </c>
      <c r="E48" s="75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18" t="s">
        <v>161</v>
      </c>
      <c r="B49" s="45" t="s">
        <v>224</v>
      </c>
      <c r="C49" s="124">
        <v>200</v>
      </c>
      <c r="D49" s="129"/>
      <c r="E49" s="7">
        <v>0.04</v>
      </c>
      <c r="F49" s="7">
        <v>0</v>
      </c>
      <c r="G49" s="7">
        <v>24.76</v>
      </c>
      <c r="H49" s="7">
        <v>94.2</v>
      </c>
      <c r="I49" s="7">
        <v>0.01</v>
      </c>
      <c r="J49" s="7">
        <v>0.16800000000000001</v>
      </c>
      <c r="K49" s="7">
        <v>0</v>
      </c>
      <c r="L49" s="7">
        <v>6.4</v>
      </c>
      <c r="M49" s="7">
        <v>3.6</v>
      </c>
      <c r="N49" s="7">
        <v>0</v>
      </c>
      <c r="O49" s="7">
        <v>0.18</v>
      </c>
    </row>
    <row r="50" spans="1:15">
      <c r="A50" s="119"/>
      <c r="B50" s="46" t="s">
        <v>70</v>
      </c>
      <c r="C50" s="53">
        <v>20</v>
      </c>
      <c r="D50" s="6">
        <v>20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20"/>
      <c r="B51" s="46" t="s">
        <v>72</v>
      </c>
      <c r="C51" s="53">
        <v>20</v>
      </c>
      <c r="D51" s="6">
        <v>20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27"/>
      <c r="B52" s="45" t="s">
        <v>19</v>
      </c>
      <c r="C52" s="124">
        <v>50</v>
      </c>
      <c r="D52" s="129"/>
      <c r="E52" s="17">
        <v>3.8</v>
      </c>
      <c r="F52" s="22">
        <v>0.45</v>
      </c>
      <c r="G52" s="22">
        <v>24.9</v>
      </c>
      <c r="H52" s="22">
        <v>113.22</v>
      </c>
      <c r="I52" s="22">
        <v>0.08</v>
      </c>
      <c r="J52" s="22">
        <v>0</v>
      </c>
      <c r="K52" s="22">
        <v>0</v>
      </c>
      <c r="L52" s="22">
        <v>13.02</v>
      </c>
      <c r="M52" s="22">
        <v>41.5</v>
      </c>
      <c r="N52" s="22">
        <v>17.53</v>
      </c>
      <c r="O52" s="22">
        <v>0.8</v>
      </c>
    </row>
    <row r="53" spans="1:15">
      <c r="A53" s="27"/>
      <c r="B53" s="45" t="s">
        <v>24</v>
      </c>
      <c r="C53" s="124">
        <v>50</v>
      </c>
      <c r="D53" s="129"/>
      <c r="E53" s="22">
        <v>2.75</v>
      </c>
      <c r="F53" s="22">
        <v>0.5</v>
      </c>
      <c r="G53" s="22">
        <v>17</v>
      </c>
      <c r="H53" s="22">
        <v>85</v>
      </c>
      <c r="I53" s="22">
        <v>0.09</v>
      </c>
      <c r="J53" s="22">
        <v>0</v>
      </c>
      <c r="K53" s="22">
        <v>0</v>
      </c>
      <c r="L53" s="22">
        <v>10.5</v>
      </c>
      <c r="M53" s="22">
        <v>87</v>
      </c>
      <c r="N53" s="22">
        <v>28.5</v>
      </c>
      <c r="O53" s="22">
        <v>1.8</v>
      </c>
    </row>
    <row r="54" spans="1:15">
      <c r="A54" s="27"/>
      <c r="B54" s="45" t="s">
        <v>26</v>
      </c>
      <c r="C54" s="133">
        <v>860</v>
      </c>
      <c r="D54" s="134"/>
      <c r="E54" s="99">
        <f t="shared" ref="E54:O54" si="1">SUM(E22:E53)</f>
        <v>32.872</v>
      </c>
      <c r="F54" s="99">
        <f t="shared" si="1"/>
        <v>31.299999999999997</v>
      </c>
      <c r="G54" s="99">
        <f>G53+G52+G49+G45+G36+G28+G22</f>
        <v>118.78399999999999</v>
      </c>
      <c r="H54" s="99">
        <f t="shared" si="1"/>
        <v>873.93000000000006</v>
      </c>
      <c r="I54" s="5">
        <f t="shared" si="1"/>
        <v>0.51400000000000001</v>
      </c>
      <c r="J54" s="5">
        <f t="shared" si="1"/>
        <v>33.927999999999997</v>
      </c>
      <c r="K54" s="5">
        <f t="shared" si="1"/>
        <v>21.109000000000002</v>
      </c>
      <c r="L54" s="5">
        <f t="shared" si="1"/>
        <v>113.755</v>
      </c>
      <c r="M54" s="5">
        <f t="shared" si="1"/>
        <v>261.72899999999998</v>
      </c>
      <c r="N54" s="5">
        <f t="shared" si="1"/>
        <v>128.60599999999999</v>
      </c>
      <c r="O54" s="5">
        <f t="shared" si="1"/>
        <v>7.7479999999999993</v>
      </c>
    </row>
    <row r="55" spans="1:15">
      <c r="A55" s="27"/>
      <c r="B55" s="4" t="s">
        <v>156</v>
      </c>
      <c r="C55" s="135">
        <f>C20+C54</f>
        <v>1375</v>
      </c>
      <c r="D55" s="136"/>
      <c r="E55" s="33">
        <f>SUM(E20+E54)</f>
        <v>58.612000000000002</v>
      </c>
      <c r="F55" s="33">
        <f t="shared" ref="F55:O55" si="2">SUM(F20+F54)</f>
        <v>53.929999999999993</v>
      </c>
      <c r="G55" s="33">
        <f t="shared" si="2"/>
        <v>284.24400000000003</v>
      </c>
      <c r="H55" s="33">
        <f t="shared" si="2"/>
        <v>1468.18</v>
      </c>
      <c r="I55" s="33">
        <f t="shared" si="2"/>
        <v>0.754</v>
      </c>
      <c r="J55" s="33">
        <f t="shared" si="2"/>
        <v>44.917999999999999</v>
      </c>
      <c r="K55" s="33">
        <f t="shared" si="2"/>
        <v>110.709</v>
      </c>
      <c r="L55" s="33">
        <f t="shared" si="2"/>
        <v>304.79899999999998</v>
      </c>
      <c r="M55" s="33">
        <f t="shared" si="2"/>
        <v>484.68399999999997</v>
      </c>
      <c r="N55" s="33">
        <f t="shared" si="2"/>
        <v>202.14600000000002</v>
      </c>
      <c r="O55" s="33">
        <f t="shared" si="2"/>
        <v>11.879999999999999</v>
      </c>
    </row>
    <row r="56" spans="1:15">
      <c r="A56" s="27"/>
      <c r="B56" s="125" t="s">
        <v>114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9"/>
    </row>
    <row r="57" spans="1:15">
      <c r="A57" s="27"/>
      <c r="B57" s="45" t="s">
        <v>30</v>
      </c>
      <c r="C57" s="124" t="s">
        <v>228</v>
      </c>
      <c r="D57" s="129"/>
      <c r="E57" s="71">
        <v>3.84</v>
      </c>
      <c r="F57" s="71">
        <v>2.36</v>
      </c>
      <c r="G57" s="71">
        <v>12.725</v>
      </c>
      <c r="H57" s="71">
        <v>56.033000000000001</v>
      </c>
      <c r="I57" s="71">
        <v>0.02</v>
      </c>
      <c r="J57" s="71">
        <v>0.08</v>
      </c>
      <c r="K57" s="71">
        <v>0</v>
      </c>
      <c r="L57" s="71">
        <v>3.0939999999999999</v>
      </c>
      <c r="M57" s="71">
        <v>2.7949999999999999</v>
      </c>
      <c r="N57" s="71">
        <v>0.55000000000000004</v>
      </c>
      <c r="O57" s="71">
        <v>2E-3</v>
      </c>
    </row>
    <row r="58" spans="1:15">
      <c r="A58" s="27"/>
      <c r="B58" s="45" t="s">
        <v>113</v>
      </c>
      <c r="C58" s="124">
        <v>61</v>
      </c>
      <c r="D58" s="129"/>
      <c r="E58" s="83">
        <v>2.12</v>
      </c>
      <c r="F58" s="83">
        <v>4.75</v>
      </c>
      <c r="G58" s="83">
        <v>11.8</v>
      </c>
      <c r="H58" s="83">
        <v>85</v>
      </c>
      <c r="I58" s="83"/>
      <c r="J58" s="83"/>
      <c r="K58" s="83"/>
      <c r="L58" s="83"/>
      <c r="M58" s="83"/>
      <c r="N58" s="83"/>
      <c r="O58" s="79"/>
    </row>
    <row r="59" spans="1:15">
      <c r="A59" s="27"/>
      <c r="B59" s="45" t="s">
        <v>115</v>
      </c>
      <c r="C59" s="124">
        <v>15</v>
      </c>
      <c r="D59" s="129"/>
      <c r="E59" s="71">
        <v>6.25</v>
      </c>
      <c r="F59" s="71">
        <v>5.94</v>
      </c>
      <c r="G59" s="71">
        <v>27.32</v>
      </c>
      <c r="H59" s="71">
        <v>225.1</v>
      </c>
      <c r="I59" s="71">
        <v>0.02</v>
      </c>
      <c r="J59" s="71">
        <v>0.02</v>
      </c>
      <c r="K59" s="71"/>
      <c r="L59" s="71">
        <v>3</v>
      </c>
      <c r="M59" s="71">
        <v>8.6999999999999993</v>
      </c>
      <c r="N59" s="71">
        <v>27</v>
      </c>
      <c r="O59" s="68">
        <v>0.63</v>
      </c>
    </row>
    <row r="60" spans="1:15">
      <c r="A60" s="27"/>
      <c r="B60" s="45" t="s">
        <v>116</v>
      </c>
      <c r="C60" s="133">
        <v>300</v>
      </c>
      <c r="D60" s="134"/>
      <c r="E60" s="99">
        <f t="shared" ref="E60:O60" si="3">SUM(E57:E59)</f>
        <v>12.21</v>
      </c>
      <c r="F60" s="99">
        <f t="shared" si="3"/>
        <v>13.05</v>
      </c>
      <c r="G60" s="99">
        <f t="shared" si="3"/>
        <v>51.844999999999999</v>
      </c>
      <c r="H60" s="99">
        <f t="shared" si="3"/>
        <v>366.13300000000004</v>
      </c>
      <c r="I60" s="15">
        <f t="shared" si="3"/>
        <v>0.04</v>
      </c>
      <c r="J60" s="15">
        <f t="shared" si="3"/>
        <v>0.1</v>
      </c>
      <c r="K60" s="15">
        <f t="shared" si="3"/>
        <v>0</v>
      </c>
      <c r="L60" s="15">
        <f t="shared" si="3"/>
        <v>6.0939999999999994</v>
      </c>
      <c r="M60" s="15">
        <f t="shared" si="3"/>
        <v>11.494999999999999</v>
      </c>
      <c r="N60" s="15">
        <f t="shared" si="3"/>
        <v>27.55</v>
      </c>
      <c r="O60" s="15">
        <f t="shared" si="3"/>
        <v>0.63200000000000001</v>
      </c>
    </row>
    <row r="61" spans="1:15">
      <c r="A61" s="27"/>
      <c r="B61" s="45" t="s">
        <v>27</v>
      </c>
      <c r="C61" s="152">
        <f>C55+C60</f>
        <v>1675</v>
      </c>
      <c r="D61" s="151"/>
      <c r="E61" s="5">
        <f t="shared" ref="E61:O61" si="4">SUM(E20,E54,E60)</f>
        <v>70.822000000000003</v>
      </c>
      <c r="F61" s="15">
        <f t="shared" si="4"/>
        <v>66.97999999999999</v>
      </c>
      <c r="G61" s="15">
        <f t="shared" si="4"/>
        <v>336.08900000000006</v>
      </c>
      <c r="H61" s="15">
        <f t="shared" si="4"/>
        <v>1834.3130000000001</v>
      </c>
      <c r="I61" s="15">
        <f t="shared" si="4"/>
        <v>0.79400000000000004</v>
      </c>
      <c r="J61" s="15">
        <f t="shared" si="4"/>
        <v>45.018000000000001</v>
      </c>
      <c r="K61" s="15">
        <f t="shared" si="4"/>
        <v>110.709</v>
      </c>
      <c r="L61" s="15">
        <f t="shared" si="4"/>
        <v>310.89299999999997</v>
      </c>
      <c r="M61" s="15">
        <f t="shared" si="4"/>
        <v>496.17899999999997</v>
      </c>
      <c r="N61" s="15">
        <f t="shared" si="4"/>
        <v>229.69600000000003</v>
      </c>
      <c r="O61" s="15">
        <f t="shared" si="4"/>
        <v>12.511999999999999</v>
      </c>
    </row>
    <row r="62" spans="1: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</sheetData>
  <mergeCells count="38"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C19:D19"/>
    <mergeCell ref="A45:A48"/>
    <mergeCell ref="A49:A51"/>
    <mergeCell ref="A21:O21"/>
    <mergeCell ref="A22:A27"/>
    <mergeCell ref="A28:A35"/>
    <mergeCell ref="A36:A44"/>
    <mergeCell ref="C45:D45"/>
    <mergeCell ref="C49:D49"/>
    <mergeCell ref="C60:D60"/>
    <mergeCell ref="C61:D61"/>
    <mergeCell ref="C20:D20"/>
    <mergeCell ref="C22:D22"/>
    <mergeCell ref="C28:D28"/>
    <mergeCell ref="C36:D36"/>
    <mergeCell ref="C52:D52"/>
    <mergeCell ref="C53:D53"/>
    <mergeCell ref="C59:D59"/>
    <mergeCell ref="B56:O56"/>
    <mergeCell ref="C57:D57"/>
    <mergeCell ref="C54:D54"/>
    <mergeCell ref="C55:D55"/>
    <mergeCell ref="C58:D58"/>
  </mergeCells>
  <pageMargins left="0.70866141732283472" right="0.70866141732283472" top="0.15748031496062992" bottom="0.15748031496062992" header="0.31496062992125984" footer="0.15748031496062992"/>
  <pageSetup paperSize="9" scale="5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5"/>
  <sheetViews>
    <sheetView tabSelected="1" topLeftCell="A7" workbookViewId="0">
      <selection activeCell="B21" sqref="B21"/>
    </sheetView>
  </sheetViews>
  <sheetFormatPr defaultRowHeight="14.4"/>
  <cols>
    <col min="1" max="1" width="13.88671875" customWidth="1"/>
    <col min="2" max="2" width="25.88671875" customWidth="1"/>
    <col min="3" max="3" width="14.109375" customWidth="1"/>
    <col min="5" max="5" width="14" customWidth="1"/>
    <col min="7" max="7" width="12.88671875" customWidth="1"/>
    <col min="8" max="8" width="13.5546875" customWidth="1"/>
    <col min="9" max="9" width="8.33203125" customWidth="1"/>
    <col min="10" max="10" width="5.88671875" customWidth="1"/>
    <col min="11" max="11" width="7.33203125" customWidth="1"/>
    <col min="12" max="12" width="7.44140625" customWidth="1"/>
    <col min="13" max="13" width="7" customWidth="1"/>
    <col min="14" max="14" width="9.33203125" customWidth="1"/>
    <col min="15" max="15" width="7.33203125" customWidth="1"/>
    <col min="17" max="17" width="21.5546875" customWidth="1"/>
    <col min="18" max="18" width="11.6640625" customWidth="1"/>
  </cols>
  <sheetData>
    <row r="1" spans="1:18">
      <c r="A1" s="3" t="s">
        <v>202</v>
      </c>
      <c r="B1" s="3"/>
    </row>
    <row r="2" spans="1:18">
      <c r="A2" s="3" t="s">
        <v>203</v>
      </c>
      <c r="B2" s="3"/>
    </row>
    <row r="3" spans="1:18" ht="15.6">
      <c r="A3" s="57" t="s">
        <v>239</v>
      </c>
      <c r="B3" s="5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18">
      <c r="A5" s="120"/>
      <c r="B5" s="129"/>
      <c r="C5" s="31" t="s">
        <v>154</v>
      </c>
      <c r="D5" s="47" t="s">
        <v>155</v>
      </c>
      <c r="E5" s="5" t="s">
        <v>4</v>
      </c>
      <c r="F5" s="5" t="s">
        <v>5</v>
      </c>
      <c r="G5" s="5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8" ht="18">
      <c r="A7" s="118" t="s">
        <v>176</v>
      </c>
      <c r="B7" s="45" t="s">
        <v>43</v>
      </c>
      <c r="C7" s="124">
        <v>150</v>
      </c>
      <c r="D7" s="129"/>
      <c r="E7" s="7">
        <v>14.27</v>
      </c>
      <c r="F7" s="7">
        <v>22.16</v>
      </c>
      <c r="G7" s="7">
        <v>2.65</v>
      </c>
      <c r="H7" s="7">
        <v>287.93</v>
      </c>
      <c r="I7" s="7">
        <v>0.1</v>
      </c>
      <c r="J7" s="7">
        <v>0.25</v>
      </c>
      <c r="K7" s="7">
        <v>345</v>
      </c>
      <c r="L7" s="7">
        <v>114.2</v>
      </c>
      <c r="M7" s="7">
        <v>260.5</v>
      </c>
      <c r="N7" s="7">
        <v>19.5</v>
      </c>
      <c r="O7" s="7">
        <v>2.94</v>
      </c>
      <c r="Q7" s="28"/>
      <c r="R7" s="28"/>
    </row>
    <row r="8" spans="1:18" ht="18">
      <c r="A8" s="119"/>
      <c r="B8" s="46" t="s">
        <v>86</v>
      </c>
      <c r="C8" s="53">
        <v>60</v>
      </c>
      <c r="D8" s="6">
        <v>60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">
      <c r="A9" s="119"/>
      <c r="B9" s="46" t="s">
        <v>68</v>
      </c>
      <c r="C9" s="53">
        <v>77</v>
      </c>
      <c r="D9" s="6">
        <v>77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">
      <c r="A10" s="119"/>
      <c r="B10" s="46" t="s">
        <v>58</v>
      </c>
      <c r="C10" s="53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">
      <c r="A11" s="120"/>
      <c r="B11" s="46" t="s">
        <v>120</v>
      </c>
      <c r="C11" s="53">
        <v>3</v>
      </c>
      <c r="D11" s="6">
        <v>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">
      <c r="A12" s="113" t="s">
        <v>158</v>
      </c>
      <c r="B12" s="45" t="s">
        <v>38</v>
      </c>
      <c r="C12" s="124">
        <v>15</v>
      </c>
      <c r="D12" s="129"/>
      <c r="E12" s="7">
        <v>3.48</v>
      </c>
      <c r="F12" s="7">
        <v>4.43</v>
      </c>
      <c r="G12" s="7">
        <v>0</v>
      </c>
      <c r="H12" s="7">
        <v>55.6</v>
      </c>
      <c r="I12" s="7">
        <v>0.01</v>
      </c>
      <c r="J12" s="7">
        <v>0.11</v>
      </c>
      <c r="K12" s="7">
        <v>39</v>
      </c>
      <c r="L12" s="7">
        <v>132</v>
      </c>
      <c r="M12" s="7">
        <v>75</v>
      </c>
      <c r="N12" s="7">
        <v>5.25</v>
      </c>
      <c r="O12" s="7">
        <v>0.15</v>
      </c>
      <c r="Q12" s="28"/>
      <c r="R12" s="28"/>
    </row>
    <row r="13" spans="1:18" ht="18">
      <c r="A13" s="118" t="s">
        <v>177</v>
      </c>
      <c r="B13" s="45" t="s">
        <v>39</v>
      </c>
      <c r="C13" s="124">
        <v>200</v>
      </c>
      <c r="D13" s="129"/>
      <c r="E13" s="7">
        <v>12</v>
      </c>
      <c r="F13" s="7">
        <v>5</v>
      </c>
      <c r="G13" s="7">
        <v>56.8</v>
      </c>
      <c r="H13" s="7">
        <v>110.9</v>
      </c>
      <c r="I13" s="7">
        <v>1.2E-2</v>
      </c>
      <c r="J13" s="7">
        <v>0.14199999999999999</v>
      </c>
      <c r="K13" s="7">
        <v>1.2E-2</v>
      </c>
      <c r="L13" s="7">
        <v>66.897000000000006</v>
      </c>
      <c r="M13" s="7">
        <v>55.055</v>
      </c>
      <c r="N13" s="7">
        <v>4.55</v>
      </c>
      <c r="O13" s="7">
        <v>5.8999999999999997E-2</v>
      </c>
      <c r="Q13" s="28"/>
      <c r="R13" s="28"/>
    </row>
    <row r="14" spans="1:18" ht="18">
      <c r="A14" s="119"/>
      <c r="B14" s="46" t="s">
        <v>87</v>
      </c>
      <c r="C14" s="53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</row>
    <row r="15" spans="1:18" ht="18">
      <c r="A15" s="119"/>
      <c r="B15" s="46" t="s">
        <v>68</v>
      </c>
      <c r="C15" s="53">
        <v>180</v>
      </c>
      <c r="D15" s="6">
        <v>180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</row>
    <row r="16" spans="1:18" ht="18">
      <c r="A16" s="120"/>
      <c r="B16" s="46" t="s">
        <v>72</v>
      </c>
      <c r="C16" s="53">
        <v>15</v>
      </c>
      <c r="D16" s="6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28"/>
    </row>
    <row r="17" spans="1:18" ht="18">
      <c r="A17" s="27"/>
      <c r="B17" s="45" t="s">
        <v>19</v>
      </c>
      <c r="C17" s="124">
        <v>50</v>
      </c>
      <c r="D17" s="129"/>
      <c r="E17" s="17">
        <v>3.8</v>
      </c>
      <c r="F17" s="22">
        <v>0.45</v>
      </c>
      <c r="G17" s="22">
        <v>24.9</v>
      </c>
      <c r="H17" s="22">
        <v>113.22</v>
      </c>
      <c r="I17" s="22">
        <v>0.08</v>
      </c>
      <c r="J17" s="22">
        <v>0</v>
      </c>
      <c r="K17" s="22">
        <v>0</v>
      </c>
      <c r="L17" s="22">
        <v>13.02</v>
      </c>
      <c r="M17" s="22">
        <v>41.5</v>
      </c>
      <c r="N17" s="22">
        <v>17.53</v>
      </c>
      <c r="O17" s="22">
        <v>0.8</v>
      </c>
      <c r="Q17" s="28"/>
      <c r="R17" s="28"/>
    </row>
    <row r="18" spans="1:18" ht="18">
      <c r="A18" s="27"/>
      <c r="B18" s="45" t="s">
        <v>128</v>
      </c>
      <c r="C18" s="124">
        <v>100</v>
      </c>
      <c r="D18" s="129"/>
      <c r="E18" s="20">
        <v>1.1000000000000001</v>
      </c>
      <c r="F18" s="20">
        <v>0.2</v>
      </c>
      <c r="G18" s="20">
        <v>3.8</v>
      </c>
      <c r="H18" s="20">
        <v>24</v>
      </c>
      <c r="I18" s="20">
        <v>0.06</v>
      </c>
      <c r="J18" s="20">
        <v>25</v>
      </c>
      <c r="K18" s="20">
        <v>0</v>
      </c>
      <c r="L18" s="20">
        <v>14</v>
      </c>
      <c r="M18" s="20">
        <v>20</v>
      </c>
      <c r="N18" s="20">
        <v>26</v>
      </c>
      <c r="O18" s="20">
        <v>0.5</v>
      </c>
      <c r="Q18" s="28"/>
      <c r="R18" s="28"/>
    </row>
    <row r="19" spans="1:18" ht="18">
      <c r="A19" s="27"/>
      <c r="B19" s="45" t="s">
        <v>20</v>
      </c>
      <c r="C19" s="137">
        <f>C18+C17+C13+C12+C7</f>
        <v>515</v>
      </c>
      <c r="D19" s="138"/>
      <c r="E19" s="99">
        <f>SUM(E7:E18)</f>
        <v>34.65</v>
      </c>
      <c r="F19" s="99">
        <f t="shared" ref="F19:O19" si="0">SUM(F7:F18)</f>
        <v>32.24</v>
      </c>
      <c r="G19" s="99">
        <f t="shared" si="0"/>
        <v>88.149999999999991</v>
      </c>
      <c r="H19" s="99">
        <f t="shared" si="0"/>
        <v>591.65000000000009</v>
      </c>
      <c r="I19" s="20">
        <f t="shared" si="0"/>
        <v>0.26200000000000001</v>
      </c>
      <c r="J19" s="20">
        <f t="shared" si="0"/>
        <v>25.501999999999999</v>
      </c>
      <c r="K19" s="20">
        <f t="shared" si="0"/>
        <v>384.012</v>
      </c>
      <c r="L19" s="20">
        <f t="shared" si="0"/>
        <v>340.11699999999996</v>
      </c>
      <c r="M19" s="20">
        <f t="shared" si="0"/>
        <v>452.05500000000001</v>
      </c>
      <c r="N19" s="20">
        <f t="shared" si="0"/>
        <v>72.83</v>
      </c>
      <c r="O19" s="20">
        <f t="shared" si="0"/>
        <v>4.4489999999999998</v>
      </c>
      <c r="Q19" s="28"/>
      <c r="R19" s="28"/>
    </row>
    <row r="20" spans="1:18" ht="18">
      <c r="A20" s="124" t="s">
        <v>21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9"/>
      <c r="Q20" s="28"/>
      <c r="R20" s="28"/>
    </row>
    <row r="21" spans="1:18" ht="18">
      <c r="A21" s="118" t="s">
        <v>170</v>
      </c>
      <c r="B21" s="45" t="s">
        <v>246</v>
      </c>
      <c r="C21" s="124">
        <v>100</v>
      </c>
      <c r="D21" s="129"/>
      <c r="E21" s="8">
        <v>2.65</v>
      </c>
      <c r="F21" s="8">
        <v>6.11</v>
      </c>
      <c r="G21" s="8">
        <v>5.17</v>
      </c>
      <c r="H21" s="8">
        <v>94.56</v>
      </c>
      <c r="I21" s="8">
        <v>0.03</v>
      </c>
      <c r="J21" s="8">
        <v>3.75</v>
      </c>
      <c r="K21" s="8">
        <v>0</v>
      </c>
      <c r="L21" s="8">
        <v>14.57</v>
      </c>
      <c r="M21" s="8">
        <v>26.4</v>
      </c>
      <c r="N21" s="8">
        <v>18.45</v>
      </c>
      <c r="O21" s="8">
        <v>0.65</v>
      </c>
      <c r="Q21" s="28"/>
      <c r="R21" s="28"/>
    </row>
    <row r="22" spans="1:18" ht="18">
      <c r="A22" s="119"/>
      <c r="B22" s="46" t="s">
        <v>64</v>
      </c>
      <c r="C22" s="53">
        <v>65</v>
      </c>
      <c r="D22" s="6">
        <v>55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</row>
    <row r="23" spans="1:18" ht="18">
      <c r="A23" s="119"/>
      <c r="B23" s="46" t="s">
        <v>142</v>
      </c>
      <c r="C23" s="53">
        <v>25</v>
      </c>
      <c r="D23" s="6">
        <v>20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30"/>
      <c r="R23" s="30"/>
    </row>
    <row r="24" spans="1:18" ht="18">
      <c r="A24" s="120"/>
      <c r="B24" s="46" t="s">
        <v>72</v>
      </c>
      <c r="C24" s="53">
        <v>25</v>
      </c>
      <c r="D24" s="6">
        <v>25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30"/>
      <c r="R24" s="30"/>
    </row>
    <row r="25" spans="1:18" ht="18">
      <c r="A25" s="118" t="s">
        <v>178</v>
      </c>
      <c r="B25" s="45" t="s">
        <v>44</v>
      </c>
      <c r="C25" s="124">
        <v>200</v>
      </c>
      <c r="D25" s="129"/>
      <c r="E25" s="8">
        <v>6.45</v>
      </c>
      <c r="F25" s="8">
        <v>10.93</v>
      </c>
      <c r="G25" s="8">
        <v>100.2</v>
      </c>
      <c r="H25" s="8">
        <v>256</v>
      </c>
      <c r="I25" s="8">
        <v>0.04</v>
      </c>
      <c r="J25" s="8">
        <v>8.23</v>
      </c>
      <c r="K25" s="8">
        <v>0</v>
      </c>
      <c r="L25" s="8">
        <v>35.5</v>
      </c>
      <c r="M25" s="8">
        <v>42.58</v>
      </c>
      <c r="N25" s="8">
        <v>21</v>
      </c>
      <c r="O25" s="8">
        <v>0.95</v>
      </c>
      <c r="Q25" s="30"/>
      <c r="R25" s="30"/>
    </row>
    <row r="26" spans="1:18" ht="18">
      <c r="A26" s="119"/>
      <c r="B26" s="46" t="s">
        <v>88</v>
      </c>
      <c r="C26" s="53">
        <v>50</v>
      </c>
      <c r="D26" s="6">
        <v>40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30"/>
    </row>
    <row r="27" spans="1:18" ht="18">
      <c r="A27" s="119"/>
      <c r="B27" s="46" t="s">
        <v>78</v>
      </c>
      <c r="C27" s="53">
        <v>23.5</v>
      </c>
      <c r="D27" s="6">
        <v>21.5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30"/>
    </row>
    <row r="28" spans="1:18" ht="18">
      <c r="A28" s="119"/>
      <c r="B28" s="46" t="s">
        <v>63</v>
      </c>
      <c r="C28" s="53">
        <v>49</v>
      </c>
      <c r="D28" s="6">
        <v>37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30"/>
    </row>
    <row r="29" spans="1:18">
      <c r="A29" s="119"/>
      <c r="B29" s="46" t="s">
        <v>65</v>
      </c>
      <c r="C29" s="53">
        <v>10</v>
      </c>
      <c r="D29" s="6">
        <v>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8">
      <c r="A30" s="119"/>
      <c r="B30" s="46" t="s">
        <v>84</v>
      </c>
      <c r="C30" s="53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8">
      <c r="A31" s="119"/>
      <c r="B31" s="46" t="s">
        <v>58</v>
      </c>
      <c r="C31" s="53">
        <v>6</v>
      </c>
      <c r="D31" s="6">
        <v>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8">
      <c r="A32" s="119"/>
      <c r="B32" s="46" t="s">
        <v>72</v>
      </c>
      <c r="C32" s="53">
        <v>4</v>
      </c>
      <c r="D32" s="6">
        <v>4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119"/>
      <c r="B33" s="46" t="s">
        <v>89</v>
      </c>
      <c r="C33" s="53">
        <v>3.2</v>
      </c>
      <c r="D33" s="6">
        <v>3.2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19"/>
      <c r="B34" s="46" t="s">
        <v>120</v>
      </c>
      <c r="C34" s="53" t="s">
        <v>226</v>
      </c>
      <c r="D34" s="6">
        <v>0.3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19"/>
      <c r="B35" s="46" t="s">
        <v>90</v>
      </c>
      <c r="C35" s="53">
        <v>75</v>
      </c>
      <c r="D35" s="6">
        <v>55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20"/>
      <c r="B36" s="46" t="s">
        <v>64</v>
      </c>
      <c r="C36" s="53">
        <v>18</v>
      </c>
      <c r="D36" s="6">
        <v>15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18" t="s">
        <v>159</v>
      </c>
      <c r="B37" s="45" t="s">
        <v>214</v>
      </c>
      <c r="C37" s="124">
        <v>100</v>
      </c>
      <c r="D37" s="129"/>
      <c r="E37" s="71">
        <v>12.44</v>
      </c>
      <c r="F37" s="71">
        <v>13.24</v>
      </c>
      <c r="G37" s="71">
        <v>12.56</v>
      </c>
      <c r="H37" s="71">
        <v>181</v>
      </c>
      <c r="I37" s="71">
        <v>0.08</v>
      </c>
      <c r="J37" s="71">
        <v>0.12</v>
      </c>
      <c r="K37" s="71">
        <v>23</v>
      </c>
      <c r="L37" s="71">
        <v>35</v>
      </c>
      <c r="M37" s="71">
        <v>133.1</v>
      </c>
      <c r="N37" s="71">
        <v>25.7</v>
      </c>
      <c r="O37" s="71">
        <v>1.2</v>
      </c>
    </row>
    <row r="38" spans="1:15">
      <c r="A38" s="119"/>
      <c r="B38" s="46" t="s">
        <v>215</v>
      </c>
      <c r="C38" s="53">
        <v>67.7</v>
      </c>
      <c r="D38" s="6">
        <v>65.7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19"/>
      <c r="B39" s="46" t="s">
        <v>68</v>
      </c>
      <c r="C39" s="53">
        <v>10</v>
      </c>
      <c r="D39" s="6">
        <v>10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19"/>
      <c r="B40" s="46" t="s">
        <v>106</v>
      </c>
      <c r="C40" s="53">
        <v>14</v>
      </c>
      <c r="D40" s="6">
        <v>14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119"/>
      <c r="B41" s="46" t="s">
        <v>65</v>
      </c>
      <c r="C41" s="53">
        <v>10</v>
      </c>
      <c r="D41" s="6">
        <v>7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19"/>
      <c r="B42" s="46" t="s">
        <v>120</v>
      </c>
      <c r="C42" s="53">
        <v>0.3</v>
      </c>
      <c r="D42" s="6">
        <v>0.3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20"/>
      <c r="B43" s="46" t="s">
        <v>62</v>
      </c>
      <c r="C43" s="53">
        <v>3</v>
      </c>
      <c r="D43" s="6">
        <v>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18"/>
      <c r="B44" s="45" t="s">
        <v>124</v>
      </c>
      <c r="C44" s="124">
        <v>200</v>
      </c>
      <c r="D44" s="129"/>
      <c r="E44" s="8">
        <v>0.74</v>
      </c>
      <c r="F44" s="8">
        <v>0.43</v>
      </c>
      <c r="G44" s="8">
        <v>21.56</v>
      </c>
      <c r="H44" s="8">
        <v>102</v>
      </c>
      <c r="I44" s="8">
        <v>3.2000000000000001E-2</v>
      </c>
      <c r="J44" s="8">
        <v>0.12</v>
      </c>
      <c r="K44" s="8">
        <v>0</v>
      </c>
      <c r="L44" s="8">
        <v>8.8699999999999992</v>
      </c>
      <c r="M44" s="8">
        <v>10.89</v>
      </c>
      <c r="N44" s="8">
        <v>23.4</v>
      </c>
      <c r="O44" s="8">
        <v>0.216</v>
      </c>
    </row>
    <row r="45" spans="1:15">
      <c r="A45" s="120"/>
      <c r="B45" s="46" t="s">
        <v>110</v>
      </c>
      <c r="C45" s="53">
        <v>200</v>
      </c>
      <c r="D45" s="6">
        <v>200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27"/>
      <c r="B46" s="45" t="s">
        <v>19</v>
      </c>
      <c r="C46" s="124">
        <v>50</v>
      </c>
      <c r="D46" s="129"/>
      <c r="E46" s="17">
        <v>3.8</v>
      </c>
      <c r="F46" s="22">
        <v>0.45</v>
      </c>
      <c r="G46" s="22">
        <v>24.9</v>
      </c>
      <c r="H46" s="22">
        <v>113.22</v>
      </c>
      <c r="I46" s="22">
        <v>0.08</v>
      </c>
      <c r="J46" s="22">
        <v>0</v>
      </c>
      <c r="K46" s="22">
        <v>0</v>
      </c>
      <c r="L46" s="22">
        <v>13.02</v>
      </c>
      <c r="M46" s="22">
        <v>41.5</v>
      </c>
      <c r="N46" s="22">
        <v>17.53</v>
      </c>
      <c r="O46" s="22">
        <v>0.8</v>
      </c>
    </row>
    <row r="47" spans="1:15">
      <c r="A47" s="27"/>
      <c r="B47" s="45" t="s">
        <v>24</v>
      </c>
      <c r="C47" s="124">
        <v>50</v>
      </c>
      <c r="D47" s="129"/>
      <c r="E47" s="22">
        <v>2.75</v>
      </c>
      <c r="F47" s="22">
        <v>0.5</v>
      </c>
      <c r="G47" s="22">
        <v>17</v>
      </c>
      <c r="H47" s="22">
        <v>85</v>
      </c>
      <c r="I47" s="22">
        <v>0.09</v>
      </c>
      <c r="J47" s="22">
        <v>0</v>
      </c>
      <c r="K47" s="22">
        <v>0</v>
      </c>
      <c r="L47" s="22">
        <v>10.5</v>
      </c>
      <c r="M47" s="22">
        <v>87</v>
      </c>
      <c r="N47" s="22">
        <v>28.5</v>
      </c>
      <c r="O47" s="22">
        <v>1.8</v>
      </c>
    </row>
    <row r="48" spans="1:15">
      <c r="A48" s="27"/>
      <c r="B48" s="45" t="s">
        <v>26</v>
      </c>
      <c r="C48" s="153">
        <f>C47+C46+C44+C37+C25+C21</f>
        <v>700</v>
      </c>
      <c r="D48" s="154"/>
      <c r="E48" s="103">
        <f t="shared" ref="E48:O48" si="1">SUM(E21:E47)</f>
        <v>28.83</v>
      </c>
      <c r="F48" s="103">
        <f t="shared" si="1"/>
        <v>31.66</v>
      </c>
      <c r="G48" s="99">
        <f t="shared" si="1"/>
        <v>181.39000000000001</v>
      </c>
      <c r="H48" s="103">
        <f t="shared" si="1"/>
        <v>831.78</v>
      </c>
      <c r="I48" s="5">
        <f t="shared" si="1"/>
        <v>0.35199999999999998</v>
      </c>
      <c r="J48" s="5">
        <f t="shared" si="1"/>
        <v>12.219999999999999</v>
      </c>
      <c r="K48" s="5">
        <f t="shared" si="1"/>
        <v>23</v>
      </c>
      <c r="L48" s="5">
        <f t="shared" si="1"/>
        <v>117.46</v>
      </c>
      <c r="M48" s="5">
        <f t="shared" si="1"/>
        <v>341.46999999999997</v>
      </c>
      <c r="N48" s="5">
        <f t="shared" si="1"/>
        <v>134.58000000000001</v>
      </c>
      <c r="O48" s="5">
        <f t="shared" si="1"/>
        <v>5.6159999999999997</v>
      </c>
    </row>
    <row r="49" spans="1:15">
      <c r="A49" s="27"/>
      <c r="B49" s="4" t="s">
        <v>156</v>
      </c>
      <c r="C49" s="152">
        <f>C48+C19</f>
        <v>1215</v>
      </c>
      <c r="D49" s="151"/>
      <c r="E49" s="33">
        <f>SUM(E19+E48)</f>
        <v>63.48</v>
      </c>
      <c r="F49" s="33">
        <f t="shared" ref="F49:O49" si="2">SUM(F19+F48)</f>
        <v>63.900000000000006</v>
      </c>
      <c r="G49" s="33">
        <f t="shared" si="2"/>
        <v>269.54000000000002</v>
      </c>
      <c r="H49" s="33">
        <f t="shared" si="2"/>
        <v>1423.43</v>
      </c>
      <c r="I49" s="33">
        <f t="shared" si="2"/>
        <v>0.61399999999999999</v>
      </c>
      <c r="J49" s="33">
        <f t="shared" si="2"/>
        <v>37.721999999999994</v>
      </c>
      <c r="K49" s="33">
        <f t="shared" si="2"/>
        <v>407.012</v>
      </c>
      <c r="L49" s="33">
        <f t="shared" si="2"/>
        <v>457.57699999999994</v>
      </c>
      <c r="M49" s="33">
        <f t="shared" si="2"/>
        <v>793.52499999999998</v>
      </c>
      <c r="N49" s="33">
        <f t="shared" si="2"/>
        <v>207.41000000000003</v>
      </c>
      <c r="O49" s="33">
        <f t="shared" si="2"/>
        <v>10.065</v>
      </c>
    </row>
    <row r="50" spans="1:15">
      <c r="A50" s="124" t="s">
        <v>114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9"/>
    </row>
    <row r="51" spans="1:15">
      <c r="A51" s="27"/>
      <c r="B51" s="45" t="s">
        <v>30</v>
      </c>
      <c r="C51" s="124" t="s">
        <v>228</v>
      </c>
      <c r="D51" s="129"/>
      <c r="E51" s="87">
        <v>3.84</v>
      </c>
      <c r="F51" s="87">
        <v>2.36</v>
      </c>
      <c r="G51" s="87">
        <v>12.725</v>
      </c>
      <c r="H51" s="87">
        <v>56.033000000000001</v>
      </c>
      <c r="I51" s="87">
        <v>0.02</v>
      </c>
      <c r="J51" s="87">
        <v>0.08</v>
      </c>
      <c r="K51" s="87">
        <v>0</v>
      </c>
      <c r="L51" s="87">
        <v>3.0939999999999999</v>
      </c>
      <c r="M51" s="87">
        <v>2.7949999999999999</v>
      </c>
      <c r="N51" s="87">
        <v>0.55000000000000004</v>
      </c>
      <c r="O51" s="87">
        <v>2E-3</v>
      </c>
    </row>
    <row r="52" spans="1:15">
      <c r="A52" s="27"/>
      <c r="B52" s="45" t="s">
        <v>113</v>
      </c>
      <c r="C52" s="124">
        <v>85</v>
      </c>
      <c r="D52" s="129"/>
      <c r="E52" s="87">
        <v>2.12</v>
      </c>
      <c r="F52" s="87">
        <v>4.75</v>
      </c>
      <c r="G52" s="87">
        <v>11.8</v>
      </c>
      <c r="H52" s="87">
        <v>85</v>
      </c>
      <c r="I52" s="45"/>
      <c r="J52" s="124"/>
      <c r="K52" s="129"/>
      <c r="L52" s="87"/>
      <c r="M52" s="87"/>
      <c r="N52" s="87"/>
      <c r="O52" s="87"/>
    </row>
    <row r="53" spans="1:15">
      <c r="A53" s="27"/>
      <c r="B53" s="45" t="s">
        <v>115</v>
      </c>
      <c r="C53" s="124">
        <v>15</v>
      </c>
      <c r="D53" s="129"/>
      <c r="E53" s="15">
        <v>6.25</v>
      </c>
      <c r="F53" s="15">
        <v>5.94</v>
      </c>
      <c r="G53" s="15">
        <v>27.32</v>
      </c>
      <c r="H53" s="15">
        <v>225.1</v>
      </c>
      <c r="I53" s="15">
        <v>125.1</v>
      </c>
      <c r="J53" s="15">
        <v>0.02</v>
      </c>
      <c r="K53" s="15">
        <v>0.02</v>
      </c>
      <c r="L53" s="15"/>
      <c r="M53" s="15">
        <v>3</v>
      </c>
      <c r="N53" s="15">
        <v>8.6999999999999993</v>
      </c>
      <c r="O53" s="14">
        <v>0.63</v>
      </c>
    </row>
    <row r="54" spans="1:15">
      <c r="A54" s="27"/>
      <c r="B54" s="45" t="s">
        <v>116</v>
      </c>
      <c r="C54" s="149">
        <v>300</v>
      </c>
      <c r="D54" s="150"/>
      <c r="E54" s="99">
        <f t="shared" ref="E54:O54" si="3">SUM(E51:E53)</f>
        <v>12.21</v>
      </c>
      <c r="F54" s="99">
        <f t="shared" si="3"/>
        <v>13.05</v>
      </c>
      <c r="G54" s="99">
        <f t="shared" si="3"/>
        <v>51.844999999999999</v>
      </c>
      <c r="H54" s="99">
        <f t="shared" si="3"/>
        <v>366.13300000000004</v>
      </c>
      <c r="I54" s="15">
        <f t="shared" si="3"/>
        <v>125.11999999999999</v>
      </c>
      <c r="J54" s="15">
        <f t="shared" si="3"/>
        <v>0.1</v>
      </c>
      <c r="K54" s="15">
        <f t="shared" si="3"/>
        <v>0.02</v>
      </c>
      <c r="L54" s="15">
        <f t="shared" si="3"/>
        <v>3.0939999999999999</v>
      </c>
      <c r="M54" s="15">
        <f t="shared" si="3"/>
        <v>5.7949999999999999</v>
      </c>
      <c r="N54" s="15">
        <f t="shared" si="3"/>
        <v>9.25</v>
      </c>
      <c r="O54" s="15">
        <f t="shared" si="3"/>
        <v>0.63200000000000001</v>
      </c>
    </row>
    <row r="55" spans="1:15">
      <c r="A55" s="27"/>
      <c r="B55" s="45" t="s">
        <v>27</v>
      </c>
      <c r="C55" s="152">
        <f>C49+C54</f>
        <v>1515</v>
      </c>
      <c r="D55" s="151"/>
      <c r="E55" s="5">
        <f t="shared" ref="E55:O55" si="4">SUM(E19,E48,E54)</f>
        <v>75.69</v>
      </c>
      <c r="F55" s="15">
        <f t="shared" si="4"/>
        <v>76.95</v>
      </c>
      <c r="G55" s="15">
        <f t="shared" si="4"/>
        <v>321.38499999999999</v>
      </c>
      <c r="H55" s="15">
        <f t="shared" si="4"/>
        <v>1789.5630000000001</v>
      </c>
      <c r="I55" s="15">
        <f t="shared" si="4"/>
        <v>125.73399999999999</v>
      </c>
      <c r="J55" s="15">
        <f t="shared" si="4"/>
        <v>37.821999999999996</v>
      </c>
      <c r="K55" s="15">
        <f t="shared" si="4"/>
        <v>407.03199999999998</v>
      </c>
      <c r="L55" s="15">
        <f t="shared" si="4"/>
        <v>460.67099999999994</v>
      </c>
      <c r="M55" s="15">
        <f t="shared" si="4"/>
        <v>799.31999999999994</v>
      </c>
      <c r="N55" s="15">
        <f t="shared" si="4"/>
        <v>216.66000000000003</v>
      </c>
      <c r="O55" s="15">
        <f t="shared" si="4"/>
        <v>10.696999999999999</v>
      </c>
    </row>
  </sheetData>
  <mergeCells count="36">
    <mergeCell ref="C51:D51"/>
    <mergeCell ref="J52:K52"/>
    <mergeCell ref="C53:D53"/>
    <mergeCell ref="C44:D44"/>
    <mergeCell ref="C46:D46"/>
    <mergeCell ref="C47:D47"/>
    <mergeCell ref="C52:D52"/>
    <mergeCell ref="C48:D48"/>
    <mergeCell ref="C49:D49"/>
    <mergeCell ref="A4:A5"/>
    <mergeCell ref="A6:O6"/>
    <mergeCell ref="A7:A11"/>
    <mergeCell ref="A13:A16"/>
    <mergeCell ref="B4:B5"/>
    <mergeCell ref="E4:G4"/>
    <mergeCell ref="H4:H5"/>
    <mergeCell ref="I4:K4"/>
    <mergeCell ref="L4:O4"/>
    <mergeCell ref="C4:D4"/>
    <mergeCell ref="C7:D7"/>
    <mergeCell ref="C54:D54"/>
    <mergeCell ref="C55:D55"/>
    <mergeCell ref="A37:A43"/>
    <mergeCell ref="C37:D37"/>
    <mergeCell ref="C12:D12"/>
    <mergeCell ref="C13:D13"/>
    <mergeCell ref="C17:D17"/>
    <mergeCell ref="C18:D18"/>
    <mergeCell ref="C21:D21"/>
    <mergeCell ref="C25:D25"/>
    <mergeCell ref="C19:D19"/>
    <mergeCell ref="A20:O20"/>
    <mergeCell ref="A25:A36"/>
    <mergeCell ref="A21:A24"/>
    <mergeCell ref="A50:O50"/>
    <mergeCell ref="A44:A45"/>
  </mergeCells>
  <pageMargins left="0.70866141732283472" right="0.70866141732283472" top="0.15748031496062992" bottom="0.15748031496062992" header="0.31496062992125984" footer="0.31496062992125984"/>
  <pageSetup paperSize="9" scale="6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7"/>
  <sheetViews>
    <sheetView topLeftCell="A10" workbookViewId="0">
      <selection activeCell="J52" sqref="J52"/>
    </sheetView>
  </sheetViews>
  <sheetFormatPr defaultRowHeight="14.4"/>
  <cols>
    <col min="1" max="1" width="16.6640625" customWidth="1"/>
    <col min="2" max="2" width="26.33203125" customWidth="1"/>
    <col min="3" max="3" width="18.88671875" customWidth="1"/>
    <col min="4" max="4" width="12.44140625" customWidth="1"/>
    <col min="5" max="5" width="12.6640625" customWidth="1"/>
    <col min="6" max="6" width="13.109375" customWidth="1"/>
    <col min="7" max="7" width="13.33203125" customWidth="1"/>
    <col min="8" max="8" width="13.88671875" customWidth="1"/>
    <col min="9" max="9" width="9.5546875" customWidth="1"/>
    <col min="10" max="10" width="12" customWidth="1"/>
    <col min="11" max="11" width="11.33203125" customWidth="1"/>
    <col min="12" max="12" width="9.6640625" customWidth="1"/>
    <col min="13" max="13" width="10.21875" customWidth="1"/>
    <col min="14" max="14" width="11.6640625" customWidth="1"/>
    <col min="15" max="15" width="11.21875" customWidth="1"/>
    <col min="17" max="17" width="23.33203125" customWidth="1"/>
    <col min="18" max="18" width="13.33203125" customWidth="1"/>
  </cols>
  <sheetData>
    <row r="1" spans="1:18" ht="15.6">
      <c r="A1" s="58" t="s">
        <v>213</v>
      </c>
      <c r="B1" s="57"/>
    </row>
    <row r="2" spans="1:18" ht="15.6">
      <c r="A2" s="57" t="s">
        <v>204</v>
      </c>
      <c r="B2" s="57"/>
    </row>
    <row r="3" spans="1:18" ht="15.6">
      <c r="A3" s="57" t="s">
        <v>239</v>
      </c>
      <c r="B3" s="58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18" ht="18">
      <c r="A5" s="120"/>
      <c r="B5" s="129"/>
      <c r="C5" s="31" t="s">
        <v>154</v>
      </c>
      <c r="D5" s="47" t="s">
        <v>155</v>
      </c>
      <c r="E5" s="4" t="s">
        <v>4</v>
      </c>
      <c r="F5" s="4" t="s">
        <v>5</v>
      </c>
      <c r="G5" s="4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28"/>
      <c r="R5" s="28"/>
    </row>
    <row r="6" spans="1:18" ht="18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Q6" s="28"/>
      <c r="R6" s="28"/>
    </row>
    <row r="7" spans="1:18" ht="18">
      <c r="A7" s="118" t="s">
        <v>172</v>
      </c>
      <c r="B7" s="45" t="s">
        <v>51</v>
      </c>
      <c r="C7" s="124">
        <v>160</v>
      </c>
      <c r="D7" s="129"/>
      <c r="E7" s="22">
        <v>22.24</v>
      </c>
      <c r="F7" s="22">
        <v>15.36</v>
      </c>
      <c r="G7" s="22">
        <v>42.16</v>
      </c>
      <c r="H7" s="22">
        <v>324</v>
      </c>
      <c r="I7" s="22">
        <v>0.05</v>
      </c>
      <c r="J7" s="22">
        <v>0.2</v>
      </c>
      <c r="K7" s="22">
        <v>65.260000000000005</v>
      </c>
      <c r="L7" s="22">
        <v>104</v>
      </c>
      <c r="M7" s="22">
        <v>32.42</v>
      </c>
      <c r="N7" s="22">
        <v>291.57</v>
      </c>
      <c r="O7" s="22">
        <v>0.72</v>
      </c>
      <c r="Q7" s="28"/>
      <c r="R7" s="28"/>
    </row>
    <row r="8" spans="1:18" ht="18">
      <c r="A8" s="119"/>
      <c r="B8" s="46" t="s">
        <v>71</v>
      </c>
      <c r="C8" s="53">
        <v>123</v>
      </c>
      <c r="D8" s="6">
        <v>123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">
      <c r="A9" s="119"/>
      <c r="B9" s="46" t="s">
        <v>95</v>
      </c>
      <c r="C9" s="53">
        <v>12</v>
      </c>
      <c r="D9" s="6">
        <v>12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">
      <c r="A10" s="119"/>
      <c r="B10" s="46" t="s">
        <v>96</v>
      </c>
      <c r="C10" s="53">
        <v>8</v>
      </c>
      <c r="D10" s="6">
        <v>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">
      <c r="A11" s="119"/>
      <c r="B11" s="46" t="s">
        <v>97</v>
      </c>
      <c r="C11" s="53">
        <v>4</v>
      </c>
      <c r="D11" s="10" t="s">
        <v>157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">
      <c r="A12" s="119"/>
      <c r="B12" s="46" t="s">
        <v>58</v>
      </c>
      <c r="C12" s="53">
        <v>4</v>
      </c>
      <c r="D12" s="6">
        <v>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28"/>
    </row>
    <row r="13" spans="1:18" ht="18">
      <c r="A13" s="119"/>
      <c r="B13" s="46" t="s">
        <v>74</v>
      </c>
      <c r="C13" s="53">
        <v>4</v>
      </c>
      <c r="D13" s="6">
        <v>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">
      <c r="A14" s="120"/>
      <c r="B14" s="46" t="s">
        <v>98</v>
      </c>
      <c r="C14" s="53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</row>
    <row r="15" spans="1:18" ht="18">
      <c r="A15" s="118" t="s">
        <v>164</v>
      </c>
      <c r="B15" s="45" t="s">
        <v>30</v>
      </c>
      <c r="C15" s="124" t="s">
        <v>228</v>
      </c>
      <c r="D15" s="129"/>
      <c r="E15" s="8">
        <v>0.434</v>
      </c>
      <c r="F15" s="8">
        <v>0</v>
      </c>
      <c r="G15" s="8">
        <v>12.725</v>
      </c>
      <c r="H15" s="8">
        <v>46.033000000000001</v>
      </c>
      <c r="I15" s="8">
        <v>0.02</v>
      </c>
      <c r="J15" s="8">
        <v>0.08</v>
      </c>
      <c r="K15" s="8">
        <v>0</v>
      </c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28"/>
      <c r="R15" s="28"/>
    </row>
    <row r="16" spans="1:18" ht="18">
      <c r="A16" s="119"/>
      <c r="B16" s="46" t="s">
        <v>76</v>
      </c>
      <c r="C16" s="53">
        <v>2</v>
      </c>
      <c r="D16" s="6">
        <v>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28"/>
    </row>
    <row r="17" spans="1:18" ht="18">
      <c r="A17" s="119"/>
      <c r="B17" s="46" t="s">
        <v>72</v>
      </c>
      <c r="C17" s="53">
        <v>15</v>
      </c>
      <c r="D17" s="6">
        <v>15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">
      <c r="A18" s="120"/>
      <c r="B18" s="46" t="s">
        <v>77</v>
      </c>
      <c r="C18" s="53">
        <v>7</v>
      </c>
      <c r="D18" s="6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">
      <c r="A19" s="27"/>
      <c r="B19" s="45" t="s">
        <v>19</v>
      </c>
      <c r="C19" s="124">
        <v>50</v>
      </c>
      <c r="D19" s="129"/>
      <c r="E19" s="17">
        <v>3.8</v>
      </c>
      <c r="F19" s="22">
        <v>0.45</v>
      </c>
      <c r="G19" s="22">
        <v>24.9</v>
      </c>
      <c r="H19" s="22">
        <v>113.22</v>
      </c>
      <c r="I19" s="22">
        <v>0.08</v>
      </c>
      <c r="J19" s="22">
        <v>0</v>
      </c>
      <c r="K19" s="22">
        <v>0</v>
      </c>
      <c r="L19" s="22">
        <v>13.02</v>
      </c>
      <c r="M19" s="22">
        <v>41.5</v>
      </c>
      <c r="N19" s="22">
        <v>17.53</v>
      </c>
      <c r="O19" s="22">
        <v>0.8</v>
      </c>
      <c r="Q19" s="28"/>
      <c r="R19" s="28"/>
    </row>
    <row r="20" spans="1:18" ht="18">
      <c r="A20" s="27" t="s">
        <v>162</v>
      </c>
      <c r="B20" s="45" t="s">
        <v>118</v>
      </c>
      <c r="C20" s="124">
        <v>40</v>
      </c>
      <c r="D20" s="129"/>
      <c r="E20" s="15">
        <v>6.1</v>
      </c>
      <c r="F20" s="15">
        <v>5.52</v>
      </c>
      <c r="G20" s="15">
        <v>0.34</v>
      </c>
      <c r="H20" s="15">
        <v>75.36</v>
      </c>
      <c r="I20" s="15">
        <v>0.03</v>
      </c>
      <c r="J20" s="15"/>
      <c r="K20" s="15">
        <v>120</v>
      </c>
      <c r="L20" s="15">
        <v>41.12</v>
      </c>
      <c r="M20" s="15">
        <v>95.16</v>
      </c>
      <c r="N20" s="15">
        <v>6.64</v>
      </c>
      <c r="O20" s="15">
        <v>1.32</v>
      </c>
      <c r="Q20" s="28"/>
      <c r="R20" s="28"/>
    </row>
    <row r="21" spans="1:18" ht="18">
      <c r="A21" s="27"/>
      <c r="B21" s="45" t="s">
        <v>113</v>
      </c>
      <c r="C21" s="124">
        <v>100</v>
      </c>
      <c r="D21" s="129"/>
      <c r="E21" s="17">
        <v>0.4</v>
      </c>
      <c r="F21" s="22">
        <v>0.4</v>
      </c>
      <c r="G21" s="22">
        <v>9.8000000000000007</v>
      </c>
      <c r="H21" s="22">
        <v>47</v>
      </c>
      <c r="I21" s="22">
        <v>0.03</v>
      </c>
      <c r="J21" s="22">
        <v>10</v>
      </c>
      <c r="K21" s="22"/>
      <c r="L21" s="22">
        <v>13.05</v>
      </c>
      <c r="M21" s="22">
        <v>11</v>
      </c>
      <c r="N21" s="22">
        <v>9</v>
      </c>
      <c r="O21" s="22">
        <v>2.2000000000000002</v>
      </c>
      <c r="Q21" s="28"/>
      <c r="R21" s="28"/>
    </row>
    <row r="22" spans="1:18" ht="18">
      <c r="A22" s="27"/>
      <c r="B22" s="45" t="s">
        <v>20</v>
      </c>
      <c r="C22" s="137">
        <v>572</v>
      </c>
      <c r="D22" s="138"/>
      <c r="E22" s="99">
        <f>E21+E20+E19+E15+E7</f>
        <v>32.973999999999997</v>
      </c>
      <c r="F22" s="99">
        <v>21.73</v>
      </c>
      <c r="G22" s="99">
        <f>G21+G20+G19+G15+G7</f>
        <v>89.924999999999997</v>
      </c>
      <c r="H22" s="99">
        <f>SUM(H7:H21)</f>
        <v>605.61300000000006</v>
      </c>
      <c r="I22" s="15">
        <f t="shared" ref="I22:O22" si="0">SUM(I7:I20)</f>
        <v>0.18000000000000002</v>
      </c>
      <c r="J22" s="15">
        <f t="shared" si="0"/>
        <v>0.28000000000000003</v>
      </c>
      <c r="K22" s="15">
        <f t="shared" si="0"/>
        <v>185.26</v>
      </c>
      <c r="L22" s="15">
        <f t="shared" si="0"/>
        <v>161.23399999999998</v>
      </c>
      <c r="M22" s="15">
        <f t="shared" si="0"/>
        <v>171.875</v>
      </c>
      <c r="N22" s="15">
        <f t="shared" si="0"/>
        <v>316.28999999999996</v>
      </c>
      <c r="O22" s="15">
        <f t="shared" si="0"/>
        <v>2.8420000000000001</v>
      </c>
      <c r="Q22" s="28"/>
      <c r="R22" s="28"/>
    </row>
    <row r="23" spans="1:18" ht="18">
      <c r="A23" s="124" t="s">
        <v>21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9"/>
      <c r="Q23" s="28"/>
      <c r="R23" s="28"/>
    </row>
    <row r="24" spans="1:18" ht="18">
      <c r="A24" s="118"/>
      <c r="B24" s="45" t="s">
        <v>236</v>
      </c>
      <c r="C24" s="124">
        <v>60</v>
      </c>
      <c r="D24" s="129"/>
      <c r="E24" s="8">
        <v>0.82</v>
      </c>
      <c r="F24" s="8">
        <v>3.71</v>
      </c>
      <c r="G24" s="8">
        <v>8.06</v>
      </c>
      <c r="H24" s="8">
        <v>69.88</v>
      </c>
      <c r="I24" s="8">
        <v>0.04</v>
      </c>
      <c r="J24" s="8">
        <v>6.15</v>
      </c>
      <c r="K24" s="8">
        <v>0</v>
      </c>
      <c r="L24" s="8">
        <v>13.92</v>
      </c>
      <c r="M24" s="8">
        <v>26.98</v>
      </c>
      <c r="N24" s="8">
        <v>12.45</v>
      </c>
      <c r="O24" s="8">
        <v>0.51</v>
      </c>
      <c r="Q24" s="28"/>
      <c r="R24" s="28"/>
    </row>
    <row r="25" spans="1:18" ht="18">
      <c r="A25" s="119"/>
      <c r="B25" s="46" t="s">
        <v>88</v>
      </c>
      <c r="C25" s="53">
        <v>45</v>
      </c>
      <c r="D25" s="6">
        <v>37.200000000000003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8"/>
      <c r="R25" s="28"/>
    </row>
    <row r="26" spans="1:18" ht="18">
      <c r="A26" s="119"/>
      <c r="B26" s="46" t="s">
        <v>142</v>
      </c>
      <c r="C26" s="53">
        <v>21.5</v>
      </c>
      <c r="D26" s="6">
        <v>17.5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25"/>
    </row>
    <row r="27" spans="1:18" ht="18">
      <c r="A27" s="119"/>
      <c r="B27" s="46" t="s">
        <v>120</v>
      </c>
      <c r="C27" s="53">
        <v>0.3</v>
      </c>
      <c r="D27" s="6">
        <v>0.3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25"/>
    </row>
    <row r="28" spans="1:18" ht="18">
      <c r="A28" s="119"/>
      <c r="B28" s="46" t="s">
        <v>79</v>
      </c>
      <c r="C28" s="53">
        <v>5</v>
      </c>
      <c r="D28" s="6">
        <v>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30"/>
    </row>
    <row r="29" spans="1:18" ht="18">
      <c r="A29" s="118" t="s">
        <v>173</v>
      </c>
      <c r="B29" s="45" t="s">
        <v>41</v>
      </c>
      <c r="C29" s="124">
        <v>200</v>
      </c>
      <c r="D29" s="129"/>
      <c r="E29" s="8">
        <v>1.68</v>
      </c>
      <c r="F29" s="8">
        <v>5.98</v>
      </c>
      <c r="G29" s="8">
        <v>9.35</v>
      </c>
      <c r="H29" s="8">
        <v>98.37</v>
      </c>
      <c r="I29" s="8">
        <v>0.11</v>
      </c>
      <c r="J29" s="8">
        <v>6.8</v>
      </c>
      <c r="K29" s="8">
        <v>0</v>
      </c>
      <c r="L29" s="8">
        <v>25.71</v>
      </c>
      <c r="M29" s="8">
        <v>69.47</v>
      </c>
      <c r="N29" s="8">
        <v>43.02</v>
      </c>
      <c r="O29" s="8">
        <v>7.0000000000000007E-2</v>
      </c>
      <c r="Q29" s="30"/>
      <c r="R29" s="30"/>
    </row>
    <row r="30" spans="1:18" ht="18">
      <c r="A30" s="119"/>
      <c r="B30" s="46" t="s">
        <v>78</v>
      </c>
      <c r="C30" s="53">
        <v>63</v>
      </c>
      <c r="D30" s="6">
        <v>60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">
      <c r="A31" s="119"/>
      <c r="B31" s="46" t="s">
        <v>63</v>
      </c>
      <c r="C31" s="53">
        <v>78</v>
      </c>
      <c r="D31" s="6">
        <v>66.7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30"/>
    </row>
    <row r="32" spans="1:18" ht="18">
      <c r="A32" s="119"/>
      <c r="B32" s="46" t="s">
        <v>64</v>
      </c>
      <c r="C32" s="53">
        <v>10</v>
      </c>
      <c r="D32" s="6">
        <v>8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5">
      <c r="A33" s="119"/>
      <c r="B33" s="46" t="s">
        <v>65</v>
      </c>
      <c r="C33" s="53">
        <v>10</v>
      </c>
      <c r="D33" s="6">
        <v>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19"/>
      <c r="B34" s="46" t="s">
        <v>92</v>
      </c>
      <c r="C34" s="53">
        <v>16</v>
      </c>
      <c r="D34" s="6">
        <v>16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19"/>
      <c r="B35" s="46" t="s">
        <v>120</v>
      </c>
      <c r="C35" s="53">
        <v>0.3</v>
      </c>
      <c r="D35" s="6">
        <v>0.3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19"/>
      <c r="B36" s="46" t="s">
        <v>90</v>
      </c>
      <c r="C36" s="53">
        <v>40</v>
      </c>
      <c r="D36" s="6">
        <v>37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20"/>
      <c r="B37" s="46" t="s">
        <v>79</v>
      </c>
      <c r="C37" s="53">
        <v>4</v>
      </c>
      <c r="D37" s="6">
        <v>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18" t="s">
        <v>174</v>
      </c>
      <c r="B38" s="45" t="s">
        <v>42</v>
      </c>
      <c r="C38" s="130">
        <v>90</v>
      </c>
      <c r="D38" s="131"/>
      <c r="E38" s="8">
        <v>13.59</v>
      </c>
      <c r="F38" s="8">
        <v>12.999000000000001</v>
      </c>
      <c r="G38" s="8">
        <v>10.949</v>
      </c>
      <c r="H38" s="8">
        <v>218.08699999999999</v>
      </c>
      <c r="I38" s="8">
        <v>8.2000000000000003E-2</v>
      </c>
      <c r="J38" s="8">
        <v>0.64600000000000002</v>
      </c>
      <c r="K38" s="8">
        <v>6.0999999999999999E-2</v>
      </c>
      <c r="L38" s="8">
        <v>123.25700000000001</v>
      </c>
      <c r="M38" s="8">
        <v>263.30900000000003</v>
      </c>
      <c r="N38" s="8">
        <v>19.75</v>
      </c>
      <c r="O38" s="8">
        <v>0.95499999999999996</v>
      </c>
    </row>
    <row r="39" spans="1:15">
      <c r="A39" s="119"/>
      <c r="B39" s="46" t="s">
        <v>93</v>
      </c>
      <c r="C39" s="74">
        <v>71</v>
      </c>
      <c r="D39" s="75">
        <v>51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19"/>
      <c r="B40" s="46" t="s">
        <v>106</v>
      </c>
      <c r="C40" s="74">
        <v>11</v>
      </c>
      <c r="D40" s="75">
        <v>11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119"/>
      <c r="B41" s="46" t="s">
        <v>68</v>
      </c>
      <c r="C41" s="74">
        <v>10</v>
      </c>
      <c r="D41" s="75">
        <v>10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19"/>
      <c r="B42" s="46" t="s">
        <v>69</v>
      </c>
      <c r="C42" s="74">
        <v>5.44</v>
      </c>
      <c r="D42" s="75">
        <v>5.44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19"/>
      <c r="B43" s="46" t="s">
        <v>58</v>
      </c>
      <c r="C43" s="74">
        <v>5</v>
      </c>
      <c r="D43" s="75">
        <v>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19"/>
      <c r="B44" s="46" t="s">
        <v>85</v>
      </c>
      <c r="C44" s="74">
        <v>3.21</v>
      </c>
      <c r="D44" s="75">
        <v>3.21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19"/>
      <c r="B45" s="46" t="s">
        <v>84</v>
      </c>
      <c r="C45" s="74">
        <v>0.1</v>
      </c>
      <c r="D45" s="75">
        <v>0.1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119"/>
      <c r="B46" s="46" t="s">
        <v>64</v>
      </c>
      <c r="C46" s="74">
        <v>3</v>
      </c>
      <c r="D46" s="75">
        <v>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119"/>
      <c r="B47" s="46" t="s">
        <v>65</v>
      </c>
      <c r="C47" s="74">
        <v>3</v>
      </c>
      <c r="D47" s="75">
        <v>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119"/>
      <c r="B48" s="46" t="s">
        <v>120</v>
      </c>
      <c r="C48" s="74">
        <v>0.1</v>
      </c>
      <c r="D48" s="75">
        <v>0.1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20"/>
      <c r="B49" s="46" t="s">
        <v>72</v>
      </c>
      <c r="C49" s="74">
        <v>0.15</v>
      </c>
      <c r="D49" s="75">
        <v>0.15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118" t="s">
        <v>175</v>
      </c>
      <c r="B50" s="45" t="s">
        <v>55</v>
      </c>
      <c r="C50" s="124">
        <v>150</v>
      </c>
      <c r="D50" s="129"/>
      <c r="E50" s="22">
        <v>4.0599999999999996</v>
      </c>
      <c r="F50" s="22">
        <v>4.8</v>
      </c>
      <c r="G50" s="22">
        <v>20.45</v>
      </c>
      <c r="H50" s="22">
        <v>137.25</v>
      </c>
      <c r="I50" s="22">
        <v>0.14000000000000001</v>
      </c>
      <c r="J50" s="22">
        <v>18.170000000000002</v>
      </c>
      <c r="K50" s="22">
        <v>25.5</v>
      </c>
      <c r="L50" s="22">
        <v>36.979999999999997</v>
      </c>
      <c r="M50" s="22">
        <v>27.75</v>
      </c>
      <c r="N50" s="22">
        <v>86.6</v>
      </c>
      <c r="O50" s="22">
        <v>0.01</v>
      </c>
    </row>
    <row r="51" spans="1:15">
      <c r="A51" s="119"/>
      <c r="B51" s="46" t="s">
        <v>63</v>
      </c>
      <c r="C51" s="53">
        <v>140</v>
      </c>
      <c r="D51" s="6">
        <v>120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119"/>
      <c r="B52" s="46" t="s">
        <v>68</v>
      </c>
      <c r="C52" s="53">
        <v>24.4</v>
      </c>
      <c r="D52" s="6">
        <v>24.4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119"/>
      <c r="B53" s="46" t="s">
        <v>120</v>
      </c>
      <c r="C53" s="53">
        <v>0.3</v>
      </c>
      <c r="D53" s="6">
        <v>0.3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120"/>
      <c r="B54" s="46" t="s">
        <v>58</v>
      </c>
      <c r="C54" s="53">
        <v>5.3</v>
      </c>
      <c r="D54" s="6">
        <v>5.3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28.2">
      <c r="A55" s="118" t="s">
        <v>161</v>
      </c>
      <c r="B55" s="49" t="s">
        <v>123</v>
      </c>
      <c r="C55" s="124">
        <v>200</v>
      </c>
      <c r="D55" s="129"/>
      <c r="E55" s="8">
        <v>0.44</v>
      </c>
      <c r="F55" s="8">
        <v>0</v>
      </c>
      <c r="G55" s="8">
        <v>27.76</v>
      </c>
      <c r="H55" s="8">
        <v>100</v>
      </c>
      <c r="I55" s="8">
        <v>0.01</v>
      </c>
      <c r="J55" s="8">
        <v>0.16800000000000001</v>
      </c>
      <c r="K55" s="8">
        <v>0</v>
      </c>
      <c r="L55" s="8">
        <v>6.4</v>
      </c>
      <c r="M55" s="8">
        <v>3.6</v>
      </c>
      <c r="N55" s="8">
        <v>0</v>
      </c>
      <c r="O55" s="8">
        <v>0.18</v>
      </c>
    </row>
    <row r="56" spans="1:15">
      <c r="A56" s="119"/>
      <c r="B56" s="46" t="s">
        <v>70</v>
      </c>
      <c r="C56" s="53">
        <v>20</v>
      </c>
      <c r="D56" s="6">
        <v>20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>
      <c r="A57" s="120"/>
      <c r="B57" s="46" t="s">
        <v>72</v>
      </c>
      <c r="C57" s="53">
        <v>15</v>
      </c>
      <c r="D57" s="6">
        <v>15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>
      <c r="A58" s="27"/>
      <c r="B58" s="45" t="s">
        <v>19</v>
      </c>
      <c r="C58" s="124">
        <v>50</v>
      </c>
      <c r="D58" s="129"/>
      <c r="E58" s="17">
        <v>3.8</v>
      </c>
      <c r="F58" s="22">
        <v>0.45</v>
      </c>
      <c r="G58" s="22">
        <v>24.9</v>
      </c>
      <c r="H58" s="22">
        <v>113.22</v>
      </c>
      <c r="I58" s="22">
        <v>0.08</v>
      </c>
      <c r="J58" s="22">
        <v>0</v>
      </c>
      <c r="K58" s="22">
        <v>0</v>
      </c>
      <c r="L58" s="22">
        <v>13.02</v>
      </c>
      <c r="M58" s="22">
        <v>41.5</v>
      </c>
      <c r="N58" s="22">
        <v>17.53</v>
      </c>
      <c r="O58" s="22">
        <v>0.8</v>
      </c>
    </row>
    <row r="59" spans="1:15">
      <c r="A59" s="27"/>
      <c r="B59" s="45" t="s">
        <v>24</v>
      </c>
      <c r="C59" s="124">
        <v>50</v>
      </c>
      <c r="D59" s="129"/>
      <c r="E59" s="22">
        <v>2.75</v>
      </c>
      <c r="F59" s="22">
        <v>0.5</v>
      </c>
      <c r="G59" s="22">
        <v>17</v>
      </c>
      <c r="H59" s="22">
        <v>86</v>
      </c>
      <c r="I59" s="22">
        <v>0.09</v>
      </c>
      <c r="J59" s="22">
        <v>0</v>
      </c>
      <c r="K59" s="22">
        <v>0</v>
      </c>
      <c r="L59" s="22">
        <v>10.5</v>
      </c>
      <c r="M59" s="22">
        <v>87</v>
      </c>
      <c r="N59" s="22">
        <v>28.5</v>
      </c>
      <c r="O59" s="22">
        <v>1.8</v>
      </c>
    </row>
    <row r="60" spans="1:15">
      <c r="A60" s="27"/>
      <c r="B60" s="45" t="s">
        <v>26</v>
      </c>
      <c r="C60" s="133">
        <f>C59+C58+C55+C50+C38+C29+C24</f>
        <v>800</v>
      </c>
      <c r="D60" s="134"/>
      <c r="E60" s="99">
        <f>E59+E58+E55+E50+E38+E29+E24</f>
        <v>27.14</v>
      </c>
      <c r="F60" s="99">
        <f t="shared" ref="F60:O60" si="1">SUM(F24:F59)</f>
        <v>28.439</v>
      </c>
      <c r="G60" s="99">
        <f>G59+G58+G55+G50+G38+G29+G24</f>
        <v>118.46899999999999</v>
      </c>
      <c r="H60" s="99">
        <f t="shared" si="1"/>
        <v>822.80700000000002</v>
      </c>
      <c r="I60" s="5">
        <f t="shared" si="1"/>
        <v>0.55200000000000005</v>
      </c>
      <c r="J60" s="5">
        <f t="shared" si="1"/>
        <v>31.934000000000001</v>
      </c>
      <c r="K60" s="5">
        <f t="shared" si="1"/>
        <v>25.561</v>
      </c>
      <c r="L60" s="5">
        <f t="shared" si="1"/>
        <v>229.78700000000001</v>
      </c>
      <c r="M60" s="5">
        <f t="shared" si="1"/>
        <v>519.60900000000004</v>
      </c>
      <c r="N60" s="5">
        <f t="shared" si="1"/>
        <v>207.85</v>
      </c>
      <c r="O60" s="5">
        <f t="shared" si="1"/>
        <v>4.3250000000000002</v>
      </c>
    </row>
    <row r="61" spans="1:15">
      <c r="A61" s="27"/>
      <c r="B61" s="4" t="s">
        <v>156</v>
      </c>
      <c r="C61" s="152">
        <f>C60+C22</f>
        <v>1372</v>
      </c>
      <c r="D61" s="151"/>
      <c r="E61" s="33">
        <f t="shared" ref="E61:O61" si="2">SUM(E22+E60)</f>
        <v>60.113999999999997</v>
      </c>
      <c r="F61" s="33">
        <f t="shared" si="2"/>
        <v>50.168999999999997</v>
      </c>
      <c r="G61" s="33">
        <f t="shared" si="2"/>
        <v>208.39400000000001</v>
      </c>
      <c r="H61" s="33">
        <f t="shared" si="2"/>
        <v>1428.42</v>
      </c>
      <c r="I61" s="33">
        <f t="shared" si="2"/>
        <v>0.7320000000000001</v>
      </c>
      <c r="J61" s="33">
        <f t="shared" si="2"/>
        <v>32.213999999999999</v>
      </c>
      <c r="K61" s="33">
        <f t="shared" si="2"/>
        <v>210.821</v>
      </c>
      <c r="L61" s="33">
        <f t="shared" si="2"/>
        <v>391.02099999999996</v>
      </c>
      <c r="M61" s="33">
        <f t="shared" si="2"/>
        <v>691.48400000000004</v>
      </c>
      <c r="N61" s="33">
        <f t="shared" si="2"/>
        <v>524.14</v>
      </c>
      <c r="O61" s="33">
        <f t="shared" si="2"/>
        <v>7.1669999999999998</v>
      </c>
    </row>
    <row r="62" spans="1:15">
      <c r="A62" s="124" t="s">
        <v>114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9"/>
    </row>
    <row r="63" spans="1:15">
      <c r="A63" s="27"/>
      <c r="B63" s="45" t="s">
        <v>19</v>
      </c>
      <c r="C63" s="124">
        <v>70</v>
      </c>
      <c r="D63" s="129"/>
      <c r="E63" s="94">
        <v>3.8</v>
      </c>
      <c r="F63" s="78">
        <v>2.4500000000000002</v>
      </c>
      <c r="G63" s="78">
        <v>31.4</v>
      </c>
      <c r="H63" s="78">
        <v>113.22</v>
      </c>
      <c r="I63" s="87">
        <v>0.08</v>
      </c>
      <c r="J63" s="87">
        <v>0</v>
      </c>
      <c r="K63" s="87">
        <v>0</v>
      </c>
      <c r="L63" s="87">
        <v>13.02</v>
      </c>
      <c r="M63" s="87">
        <v>41.5</v>
      </c>
      <c r="N63" s="87">
        <v>17.53</v>
      </c>
      <c r="O63" s="87">
        <v>0.8</v>
      </c>
    </row>
    <row r="64" spans="1:15">
      <c r="A64" s="27"/>
      <c r="B64" s="45" t="s">
        <v>122</v>
      </c>
      <c r="C64" s="124">
        <v>200</v>
      </c>
      <c r="D64" s="129"/>
      <c r="E64" s="78">
        <v>5.6</v>
      </c>
      <c r="F64" s="78">
        <v>3.45</v>
      </c>
      <c r="G64" s="78">
        <v>24</v>
      </c>
      <c r="H64" s="78">
        <v>175</v>
      </c>
      <c r="I64" s="87">
        <v>0.02</v>
      </c>
      <c r="J64" s="87">
        <v>4</v>
      </c>
      <c r="K64" s="87">
        <v>0</v>
      </c>
      <c r="L64" s="87">
        <v>14</v>
      </c>
      <c r="M64" s="87">
        <v>14</v>
      </c>
      <c r="N64" s="87">
        <v>8.8000000000000007</v>
      </c>
      <c r="O64" s="87">
        <v>1.8</v>
      </c>
    </row>
    <row r="65" spans="1:15">
      <c r="A65" s="27"/>
      <c r="B65" s="45" t="s">
        <v>17</v>
      </c>
      <c r="C65" s="124">
        <v>15</v>
      </c>
      <c r="D65" s="129"/>
      <c r="E65" s="78">
        <v>4.4800000000000004</v>
      </c>
      <c r="F65" s="78">
        <v>6.43</v>
      </c>
      <c r="G65" s="78">
        <v>0</v>
      </c>
      <c r="H65" s="78">
        <v>64.599999999999994</v>
      </c>
      <c r="I65" s="87">
        <v>0.01</v>
      </c>
      <c r="J65" s="87">
        <v>0.11</v>
      </c>
      <c r="K65" s="87">
        <v>4.7999999999999996E-3</v>
      </c>
      <c r="L65" s="87">
        <v>132</v>
      </c>
      <c r="M65" s="87">
        <v>75</v>
      </c>
      <c r="N65" s="87">
        <v>5.25</v>
      </c>
      <c r="O65" s="87">
        <v>0.15</v>
      </c>
    </row>
    <row r="66" spans="1:15">
      <c r="A66" s="27"/>
      <c r="B66" s="45" t="s">
        <v>116</v>
      </c>
      <c r="C66" s="100">
        <v>300</v>
      </c>
      <c r="D66" s="101"/>
      <c r="E66" s="99">
        <f>E65+E64+E63</f>
        <v>13.879999999999999</v>
      </c>
      <c r="F66" s="99">
        <f>+F65+F64+F63</f>
        <v>12.329999999999998</v>
      </c>
      <c r="G66" s="99">
        <f t="shared" ref="G66:O66" si="3">G65+G64+G63</f>
        <v>55.4</v>
      </c>
      <c r="H66" s="99">
        <f t="shared" si="3"/>
        <v>352.82</v>
      </c>
      <c r="I66" s="15">
        <f t="shared" si="3"/>
        <v>0.11</v>
      </c>
      <c r="J66" s="15">
        <f t="shared" si="3"/>
        <v>4.1100000000000003</v>
      </c>
      <c r="K66" s="15">
        <f t="shared" si="3"/>
        <v>4.7999999999999996E-3</v>
      </c>
      <c r="L66" s="15">
        <f t="shared" si="3"/>
        <v>159.02000000000001</v>
      </c>
      <c r="M66" s="15">
        <f t="shared" si="3"/>
        <v>130.5</v>
      </c>
      <c r="N66" s="15">
        <f t="shared" si="3"/>
        <v>31.580000000000002</v>
      </c>
      <c r="O66" s="15">
        <f t="shared" si="3"/>
        <v>2.75</v>
      </c>
    </row>
    <row r="67" spans="1:15">
      <c r="A67" s="27"/>
      <c r="B67" s="45" t="s">
        <v>27</v>
      </c>
      <c r="C67" s="59">
        <f>C61+C66</f>
        <v>1672</v>
      </c>
      <c r="D67" s="60"/>
      <c r="E67" s="5">
        <f>E66+E61</f>
        <v>73.994</v>
      </c>
      <c r="F67" s="15">
        <f>F66+F61</f>
        <v>62.498999999999995</v>
      </c>
      <c r="G67" s="15">
        <f>G66+G61</f>
        <v>263.79399999999998</v>
      </c>
      <c r="H67" s="15">
        <f>H66+H61</f>
        <v>1781.24</v>
      </c>
      <c r="I67" s="15">
        <f>I61+I66</f>
        <v>0.84200000000000008</v>
      </c>
      <c r="J67" s="15">
        <f>J66+J61</f>
        <v>36.323999999999998</v>
      </c>
      <c r="K67" s="15">
        <f>K66+K61</f>
        <v>210.82579999999999</v>
      </c>
      <c r="L67" s="15">
        <f>L66+L61</f>
        <v>550.04099999999994</v>
      </c>
      <c r="M67" s="15">
        <f>M66+M61</f>
        <v>821.98400000000004</v>
      </c>
      <c r="N67" s="15">
        <f>N61+N66</f>
        <v>555.72</v>
      </c>
      <c r="O67" s="15">
        <f>O66+O61</f>
        <v>9.9169999999999998</v>
      </c>
    </row>
  </sheetData>
  <mergeCells count="35">
    <mergeCell ref="B4:B5"/>
    <mergeCell ref="C59:D59"/>
    <mergeCell ref="E4:G4"/>
    <mergeCell ref="A50:A54"/>
    <mergeCell ref="A55:A57"/>
    <mergeCell ref="A23:O23"/>
    <mergeCell ref="C19:D19"/>
    <mergeCell ref="C20:D20"/>
    <mergeCell ref="C21:D21"/>
    <mergeCell ref="C22:D22"/>
    <mergeCell ref="H4:H5"/>
    <mergeCell ref="A4:A5"/>
    <mergeCell ref="A6:O6"/>
    <mergeCell ref="A7:A14"/>
    <mergeCell ref="C7:D7"/>
    <mergeCell ref="C60:D60"/>
    <mergeCell ref="C61:D61"/>
    <mergeCell ref="C15:D15"/>
    <mergeCell ref="A38:A49"/>
    <mergeCell ref="C65:D65"/>
    <mergeCell ref="L4:O4"/>
    <mergeCell ref="C63:D63"/>
    <mergeCell ref="C64:D64"/>
    <mergeCell ref="I4:K4"/>
    <mergeCell ref="A62:O62"/>
    <mergeCell ref="C24:D24"/>
    <mergeCell ref="C29:D29"/>
    <mergeCell ref="C38:D38"/>
    <mergeCell ref="C50:D50"/>
    <mergeCell ref="C55:D55"/>
    <mergeCell ref="C58:D58"/>
    <mergeCell ref="A24:A28"/>
    <mergeCell ref="A29:A37"/>
    <mergeCell ref="A15:A18"/>
    <mergeCell ref="C4:D4"/>
  </mergeCells>
  <printOptions horizontalCentered="1"/>
  <pageMargins left="0.70866141732283472" right="0.70866141732283472" top="0.15748031496062992" bottom="0.19685039370078741" header="1.1023622047244095" footer="0.31496062992125984"/>
  <pageSetup paperSize="9" scale="6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68"/>
  <sheetViews>
    <sheetView topLeftCell="A16" workbookViewId="0">
      <selection activeCell="E23" sqref="E23"/>
    </sheetView>
  </sheetViews>
  <sheetFormatPr defaultRowHeight="14.4"/>
  <cols>
    <col min="1" max="1" width="14.109375" customWidth="1"/>
    <col min="2" max="2" width="32.5546875" customWidth="1"/>
    <col min="3" max="3" width="13.6640625" customWidth="1"/>
    <col min="4" max="4" width="13.33203125" customWidth="1"/>
    <col min="5" max="5" width="14.6640625" customWidth="1"/>
    <col min="6" max="6" width="13.5546875" customWidth="1"/>
    <col min="7" max="7" width="12.44140625" customWidth="1"/>
    <col min="8" max="8" width="12" customWidth="1"/>
    <col min="9" max="9" width="8.6640625" customWidth="1"/>
    <col min="10" max="10" width="8" customWidth="1"/>
    <col min="11" max="11" width="8.109375" customWidth="1"/>
    <col min="12" max="12" width="9.6640625" customWidth="1"/>
    <col min="13" max="13" width="7.109375" customWidth="1"/>
    <col min="14" max="14" width="8.5546875" customWidth="1"/>
    <col min="15" max="15" width="9" customWidth="1"/>
    <col min="17" max="17" width="28" customWidth="1"/>
    <col min="18" max="18" width="14.6640625" customWidth="1"/>
  </cols>
  <sheetData>
    <row r="1" spans="1:18" ht="15.6">
      <c r="A1" s="58" t="s">
        <v>212</v>
      </c>
      <c r="B1" s="57"/>
    </row>
    <row r="2" spans="1:18" ht="15.6">
      <c r="A2" s="57" t="s">
        <v>194</v>
      </c>
      <c r="B2" s="57"/>
    </row>
    <row r="3" spans="1:18" ht="15.6">
      <c r="A3" s="57" t="s">
        <v>239</v>
      </c>
      <c r="B3" s="58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18">
      <c r="A5" s="120"/>
      <c r="B5" s="129"/>
      <c r="C5" s="31" t="s">
        <v>154</v>
      </c>
      <c r="D5" s="47" t="s">
        <v>155</v>
      </c>
      <c r="E5" s="4" t="s">
        <v>4</v>
      </c>
      <c r="F5" s="4" t="s">
        <v>5</v>
      </c>
      <c r="G5" s="4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ht="18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Q6" s="28"/>
      <c r="R6" s="28"/>
    </row>
    <row r="7" spans="1:18" ht="18">
      <c r="A7" s="118" t="s">
        <v>205</v>
      </c>
      <c r="B7" s="45" t="s">
        <v>45</v>
      </c>
      <c r="C7" s="124">
        <v>200</v>
      </c>
      <c r="D7" s="129"/>
      <c r="E7" s="8">
        <v>8.2089999999999996</v>
      </c>
      <c r="F7" s="8">
        <v>10.156000000000001</v>
      </c>
      <c r="G7" s="8">
        <v>31.45</v>
      </c>
      <c r="H7" s="8">
        <v>231.61199999999999</v>
      </c>
      <c r="I7" s="8">
        <v>0.17100000000000001</v>
      </c>
      <c r="J7" s="8">
        <v>0.25</v>
      </c>
      <c r="K7" s="8">
        <v>7.1999999999999995E-2</v>
      </c>
      <c r="L7" s="8">
        <v>172.68899999999999</v>
      </c>
      <c r="M7" s="8">
        <v>297.03100000000001</v>
      </c>
      <c r="N7" s="8">
        <v>4.694</v>
      </c>
      <c r="O7" s="8">
        <v>0.17599999999999999</v>
      </c>
      <c r="Q7" s="28"/>
      <c r="R7" s="28"/>
    </row>
    <row r="8" spans="1:18" ht="18">
      <c r="A8" s="119"/>
      <c r="B8" s="46" t="s">
        <v>94</v>
      </c>
      <c r="C8" s="53">
        <v>50</v>
      </c>
      <c r="D8" s="6">
        <v>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">
      <c r="A9" s="119"/>
      <c r="B9" s="46" t="s">
        <v>68</v>
      </c>
      <c r="C9" s="53">
        <v>141</v>
      </c>
      <c r="D9" s="6">
        <v>141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">
      <c r="A10" s="119"/>
      <c r="B10" s="46" t="s">
        <v>72</v>
      </c>
      <c r="C10" s="53">
        <v>4</v>
      </c>
      <c r="D10" s="6">
        <v>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">
      <c r="A11" s="120"/>
      <c r="B11" s="46" t="s">
        <v>58</v>
      </c>
      <c r="C11" s="53">
        <v>5</v>
      </c>
      <c r="D11" s="6">
        <v>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">
      <c r="A12" s="118" t="s">
        <v>169</v>
      </c>
      <c r="B12" s="45" t="s">
        <v>29</v>
      </c>
      <c r="C12" s="124">
        <v>10</v>
      </c>
      <c r="D12" s="129"/>
      <c r="E12" s="8">
        <v>0</v>
      </c>
      <c r="F12" s="8">
        <v>8.1999999999999993</v>
      </c>
      <c r="G12" s="8">
        <v>0.1</v>
      </c>
      <c r="H12" s="8">
        <v>75</v>
      </c>
      <c r="I12" s="8">
        <v>0</v>
      </c>
      <c r="J12" s="8">
        <v>0</v>
      </c>
      <c r="K12" s="8">
        <v>59</v>
      </c>
      <c r="L12" s="8">
        <v>1</v>
      </c>
      <c r="M12" s="8">
        <v>2</v>
      </c>
      <c r="N12" s="8">
        <v>0</v>
      </c>
      <c r="O12" s="8">
        <v>0</v>
      </c>
      <c r="Q12" s="28"/>
      <c r="R12" s="28"/>
    </row>
    <row r="13" spans="1:18" ht="18">
      <c r="A13" s="120"/>
      <c r="B13" s="46" t="s">
        <v>58</v>
      </c>
      <c r="C13" s="53">
        <v>10</v>
      </c>
      <c r="D13" s="6">
        <v>10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">
      <c r="A14" s="118" t="s">
        <v>162</v>
      </c>
      <c r="B14" s="45" t="s">
        <v>46</v>
      </c>
      <c r="C14" s="124">
        <v>40</v>
      </c>
      <c r="D14" s="129"/>
      <c r="E14" s="8">
        <v>3.7589999999999999</v>
      </c>
      <c r="F14" s="8">
        <v>3.5419999999999998</v>
      </c>
      <c r="G14" s="8">
        <v>0.23499999999999999</v>
      </c>
      <c r="H14" s="8">
        <v>49.612000000000002</v>
      </c>
      <c r="I14" s="8">
        <v>2.3E-2</v>
      </c>
      <c r="J14" s="8">
        <v>0</v>
      </c>
      <c r="K14" s="8">
        <v>1.6199999999999999E-2</v>
      </c>
      <c r="L14" s="8">
        <v>24.31</v>
      </c>
      <c r="M14" s="8">
        <v>89.54</v>
      </c>
      <c r="N14" s="8">
        <v>14.04</v>
      </c>
      <c r="O14" s="8">
        <v>0.58299999999999996</v>
      </c>
      <c r="Q14" s="28"/>
      <c r="R14" s="28"/>
    </row>
    <row r="15" spans="1:18" ht="18">
      <c r="A15" s="120"/>
      <c r="B15" s="46" t="s">
        <v>143</v>
      </c>
      <c r="C15" s="53">
        <v>40</v>
      </c>
      <c r="D15" s="6">
        <v>40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</row>
    <row r="16" spans="1:18" ht="18">
      <c r="A16" s="118" t="s">
        <v>180</v>
      </c>
      <c r="B16" s="50" t="s">
        <v>47</v>
      </c>
      <c r="C16" s="124">
        <v>200</v>
      </c>
      <c r="D16" s="129"/>
      <c r="E16" s="11">
        <v>3.52</v>
      </c>
      <c r="F16" s="11">
        <v>3.72</v>
      </c>
      <c r="G16" s="8">
        <v>25.49</v>
      </c>
      <c r="H16" s="8">
        <v>145.19999999999999</v>
      </c>
      <c r="I16" s="8">
        <v>0.01</v>
      </c>
      <c r="J16" s="8">
        <v>1.3</v>
      </c>
      <c r="K16" s="8">
        <v>0.01</v>
      </c>
      <c r="L16" s="8">
        <v>122</v>
      </c>
      <c r="M16" s="8">
        <v>90</v>
      </c>
      <c r="N16" s="8">
        <v>14</v>
      </c>
      <c r="O16" s="8">
        <v>0.56000000000000005</v>
      </c>
      <c r="Q16" s="28"/>
      <c r="R16" s="28"/>
    </row>
    <row r="17" spans="1:18" ht="18">
      <c r="A17" s="119"/>
      <c r="B17" s="46" t="s">
        <v>60</v>
      </c>
      <c r="C17" s="53">
        <v>5</v>
      </c>
      <c r="D17" s="6">
        <v>5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">
      <c r="A18" s="119"/>
      <c r="B18" s="46" t="s">
        <v>68</v>
      </c>
      <c r="C18" s="53">
        <v>180</v>
      </c>
      <c r="D18" s="6">
        <v>180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">
      <c r="A19" s="120"/>
      <c r="B19" s="46" t="s">
        <v>72</v>
      </c>
      <c r="C19" s="53">
        <v>15</v>
      </c>
      <c r="D19" s="6">
        <v>15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</row>
    <row r="20" spans="1:18" ht="18">
      <c r="A20" s="27"/>
      <c r="B20" s="45" t="s">
        <v>19</v>
      </c>
      <c r="C20" s="124">
        <v>50</v>
      </c>
      <c r="D20" s="129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28"/>
    </row>
    <row r="21" spans="1:18" ht="18">
      <c r="A21" s="118" t="s">
        <v>170</v>
      </c>
      <c r="B21" s="45" t="s">
        <v>220</v>
      </c>
      <c r="C21" s="124">
        <v>60</v>
      </c>
      <c r="D21" s="129"/>
      <c r="E21" s="22">
        <v>0.65</v>
      </c>
      <c r="F21" s="22">
        <v>0.11</v>
      </c>
      <c r="G21" s="22">
        <v>5.17</v>
      </c>
      <c r="H21" s="22">
        <v>24.24</v>
      </c>
      <c r="I21" s="22">
        <v>0.03</v>
      </c>
      <c r="J21" s="22">
        <v>3.75</v>
      </c>
      <c r="K21" s="22">
        <v>0</v>
      </c>
      <c r="L21" s="22">
        <v>14.57</v>
      </c>
      <c r="M21" s="22">
        <v>26.4</v>
      </c>
      <c r="N21" s="22">
        <v>18.45</v>
      </c>
      <c r="O21" s="22">
        <v>0.65</v>
      </c>
      <c r="Q21" s="28"/>
      <c r="R21" s="28"/>
    </row>
    <row r="22" spans="1:18" ht="18">
      <c r="A22" s="119"/>
      <c r="B22" s="46" t="s">
        <v>64</v>
      </c>
      <c r="C22" s="53">
        <v>25</v>
      </c>
      <c r="D22" s="6">
        <v>20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</row>
    <row r="23" spans="1:18" ht="18">
      <c r="A23" s="119"/>
      <c r="B23" s="46" t="s">
        <v>142</v>
      </c>
      <c r="C23" s="53">
        <v>35</v>
      </c>
      <c r="D23" s="6">
        <v>35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28"/>
    </row>
    <row r="24" spans="1:18" ht="18">
      <c r="A24" s="120"/>
      <c r="B24" s="46" t="s">
        <v>72</v>
      </c>
      <c r="C24" s="53">
        <v>5</v>
      </c>
      <c r="D24" s="6">
        <v>5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28"/>
      <c r="R24" s="28"/>
    </row>
    <row r="25" spans="1:18" ht="18">
      <c r="A25" s="27"/>
      <c r="B25" s="45" t="s">
        <v>20</v>
      </c>
      <c r="C25" s="137">
        <v>560</v>
      </c>
      <c r="D25" s="138"/>
      <c r="E25" s="99">
        <f>SUM(E7:E21)</f>
        <v>19.937999999999999</v>
      </c>
      <c r="F25" s="99">
        <f t="shared" ref="F25:O25" si="0">SUM(F7:F21)</f>
        <v>26.178000000000001</v>
      </c>
      <c r="G25" s="99">
        <f t="shared" si="0"/>
        <v>87.344999999999999</v>
      </c>
      <c r="H25" s="99">
        <f t="shared" si="0"/>
        <v>638.88400000000001</v>
      </c>
      <c r="I25" s="22">
        <f t="shared" si="0"/>
        <v>0.31400000000000006</v>
      </c>
      <c r="J25" s="22">
        <f t="shared" si="0"/>
        <v>5.3</v>
      </c>
      <c r="K25" s="22">
        <f t="shared" si="0"/>
        <v>59.098199999999999</v>
      </c>
      <c r="L25" s="22">
        <f t="shared" si="0"/>
        <v>347.589</v>
      </c>
      <c r="M25" s="22">
        <f t="shared" si="0"/>
        <v>546.471</v>
      </c>
      <c r="N25" s="22">
        <f t="shared" si="0"/>
        <v>68.713999999999999</v>
      </c>
      <c r="O25" s="22">
        <f t="shared" si="0"/>
        <v>2.7689999999999997</v>
      </c>
      <c r="Q25" s="28"/>
      <c r="R25" s="28"/>
    </row>
    <row r="26" spans="1:18" ht="18">
      <c r="A26" s="27"/>
      <c r="B26" s="125" t="s">
        <v>21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9"/>
      <c r="Q26" s="28"/>
      <c r="R26" s="28"/>
    </row>
    <row r="27" spans="1:18" ht="18">
      <c r="A27" s="118"/>
      <c r="B27" s="45" t="s">
        <v>48</v>
      </c>
      <c r="C27" s="124">
        <v>60</v>
      </c>
      <c r="D27" s="129"/>
      <c r="E27" s="8">
        <v>0.74</v>
      </c>
      <c r="F27" s="8">
        <v>3.4649999999999999</v>
      </c>
      <c r="G27" s="8">
        <v>3.6120000000000001</v>
      </c>
      <c r="H27" s="8">
        <v>78.12</v>
      </c>
      <c r="I27" s="8">
        <v>1.2E-2</v>
      </c>
      <c r="J27" s="8">
        <v>1</v>
      </c>
      <c r="K27" s="8"/>
      <c r="L27" s="8">
        <v>22.652999999999999</v>
      </c>
      <c r="M27" s="8">
        <v>40.534999999999997</v>
      </c>
      <c r="N27" s="8">
        <v>11.375</v>
      </c>
      <c r="O27" s="8">
        <v>1.89</v>
      </c>
      <c r="Q27" s="28"/>
      <c r="R27" s="28"/>
    </row>
    <row r="28" spans="1:18" ht="18">
      <c r="A28" s="120"/>
      <c r="B28" s="46" t="s">
        <v>111</v>
      </c>
      <c r="C28" s="53">
        <v>60</v>
      </c>
      <c r="D28" s="6">
        <v>60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28"/>
    </row>
    <row r="29" spans="1:18" ht="18">
      <c r="A29" s="118" t="s">
        <v>206</v>
      </c>
      <c r="B29" s="45" t="s">
        <v>144</v>
      </c>
      <c r="C29" s="124">
        <v>200</v>
      </c>
      <c r="D29" s="129"/>
      <c r="E29" s="8">
        <v>6.6</v>
      </c>
      <c r="F29" s="8">
        <v>2.4</v>
      </c>
      <c r="G29" s="8">
        <v>9.9</v>
      </c>
      <c r="H29" s="8">
        <v>94.32</v>
      </c>
      <c r="I29" s="8">
        <v>0.1</v>
      </c>
      <c r="J29" s="8">
        <v>6.5</v>
      </c>
      <c r="K29" s="8">
        <v>22.5</v>
      </c>
      <c r="L29" s="8">
        <v>35.4</v>
      </c>
      <c r="M29" s="8">
        <v>97.1</v>
      </c>
      <c r="N29" s="8">
        <v>24</v>
      </c>
      <c r="O29" s="8">
        <v>0.9</v>
      </c>
      <c r="Q29" s="30"/>
      <c r="R29" s="30"/>
    </row>
    <row r="30" spans="1:18" ht="18">
      <c r="A30" s="119"/>
      <c r="B30" s="46" t="s">
        <v>145</v>
      </c>
      <c r="C30" s="53">
        <v>110</v>
      </c>
      <c r="D30" s="6">
        <v>95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">
      <c r="A31" s="119"/>
      <c r="B31" s="46" t="s">
        <v>63</v>
      </c>
      <c r="C31" s="53">
        <v>106</v>
      </c>
      <c r="D31" s="6">
        <v>86.7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30"/>
    </row>
    <row r="32" spans="1:18" ht="18">
      <c r="A32" s="119"/>
      <c r="B32" s="46" t="s">
        <v>65</v>
      </c>
      <c r="C32" s="53">
        <v>10</v>
      </c>
      <c r="D32" s="6">
        <v>8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8" ht="18">
      <c r="A33" s="119"/>
      <c r="B33" s="46" t="s">
        <v>58</v>
      </c>
      <c r="C33" s="53">
        <v>5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30"/>
    </row>
    <row r="34" spans="1:18" ht="18">
      <c r="A34" s="119"/>
      <c r="B34" s="46" t="s">
        <v>146</v>
      </c>
      <c r="C34" s="53">
        <v>5</v>
      </c>
      <c r="D34" s="6">
        <v>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30"/>
    </row>
    <row r="35" spans="1:18">
      <c r="A35" s="120"/>
      <c r="B35" s="46" t="s">
        <v>120</v>
      </c>
      <c r="C35" s="53">
        <v>0.3</v>
      </c>
      <c r="D35" s="6">
        <v>0.3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>
      <c r="A36" s="118" t="s">
        <v>181</v>
      </c>
      <c r="B36" s="45" t="s">
        <v>49</v>
      </c>
      <c r="C36" s="124">
        <v>100</v>
      </c>
      <c r="D36" s="129"/>
      <c r="E36" s="8">
        <v>19.72</v>
      </c>
      <c r="F36" s="8">
        <v>17.89</v>
      </c>
      <c r="G36" s="8">
        <v>4.76</v>
      </c>
      <c r="H36" s="8">
        <v>241.75</v>
      </c>
      <c r="I36" s="8">
        <v>0.17</v>
      </c>
      <c r="J36" s="8">
        <v>128</v>
      </c>
      <c r="K36" s="8">
        <v>0</v>
      </c>
      <c r="L36" s="8">
        <v>24.36</v>
      </c>
      <c r="M36" s="8">
        <v>194.69</v>
      </c>
      <c r="N36" s="8">
        <v>26.01</v>
      </c>
      <c r="O36" s="8">
        <v>2.3199999999999998</v>
      </c>
    </row>
    <row r="37" spans="1:18">
      <c r="A37" s="119"/>
      <c r="B37" s="46" t="s">
        <v>215</v>
      </c>
      <c r="C37" s="53">
        <v>75</v>
      </c>
      <c r="D37" s="6">
        <v>72.7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>
      <c r="A38" s="119"/>
      <c r="B38" s="46" t="s">
        <v>64</v>
      </c>
      <c r="C38" s="53">
        <v>10</v>
      </c>
      <c r="D38" s="6">
        <v>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>
      <c r="A39" s="119"/>
      <c r="B39" s="46" t="s">
        <v>65</v>
      </c>
      <c r="C39" s="53">
        <v>10</v>
      </c>
      <c r="D39" s="6">
        <v>8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>
      <c r="A40" s="119"/>
      <c r="B40" s="46" t="s">
        <v>79</v>
      </c>
      <c r="C40" s="53">
        <v>4</v>
      </c>
      <c r="D40" s="6">
        <v>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>
      <c r="A41" s="119"/>
      <c r="B41" s="46" t="s">
        <v>85</v>
      </c>
      <c r="C41" s="53">
        <v>4</v>
      </c>
      <c r="D41" s="6">
        <v>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>
      <c r="A42" s="119"/>
      <c r="B42" s="46" t="s">
        <v>120</v>
      </c>
      <c r="C42" s="53">
        <v>0.3</v>
      </c>
      <c r="D42" s="6">
        <v>0.3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>
      <c r="A43" s="120"/>
      <c r="B43" s="46" t="s">
        <v>84</v>
      </c>
      <c r="C43" s="53">
        <v>3</v>
      </c>
      <c r="D43" s="6">
        <v>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>
      <c r="A44" s="155" t="s">
        <v>182</v>
      </c>
      <c r="B44" s="89" t="s">
        <v>147</v>
      </c>
      <c r="C44" s="130">
        <v>150</v>
      </c>
      <c r="D44" s="131"/>
      <c r="E44" s="8">
        <v>7.46</v>
      </c>
      <c r="F44" s="8">
        <v>5.61</v>
      </c>
      <c r="G44" s="8">
        <v>35.840000000000003</v>
      </c>
      <c r="H44" s="8">
        <v>254.48</v>
      </c>
      <c r="I44" s="8">
        <v>0.18</v>
      </c>
      <c r="J44" s="8">
        <v>0</v>
      </c>
      <c r="K44" s="8">
        <v>0</v>
      </c>
      <c r="L44" s="8">
        <v>12.98</v>
      </c>
      <c r="M44" s="8">
        <v>208.5</v>
      </c>
      <c r="N44" s="8">
        <v>67.5</v>
      </c>
      <c r="O44" s="8">
        <v>3.95</v>
      </c>
    </row>
    <row r="45" spans="1:18">
      <c r="A45" s="156"/>
      <c r="B45" s="90" t="s">
        <v>141</v>
      </c>
      <c r="C45" s="74">
        <v>144</v>
      </c>
      <c r="D45" s="75">
        <v>143.69999999999999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>
      <c r="A46" s="156"/>
      <c r="B46" s="90" t="s">
        <v>120</v>
      </c>
      <c r="C46" s="74">
        <v>0.3</v>
      </c>
      <c r="D46" s="75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>
      <c r="A47" s="157"/>
      <c r="B47" s="90" t="s">
        <v>58</v>
      </c>
      <c r="C47" s="74">
        <v>6</v>
      </c>
      <c r="D47" s="75">
        <v>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>
      <c r="A48" s="118"/>
      <c r="B48" s="45" t="s">
        <v>124</v>
      </c>
      <c r="C48" s="124">
        <v>200</v>
      </c>
      <c r="D48" s="129"/>
      <c r="E48" s="8">
        <v>0.74</v>
      </c>
      <c r="F48" s="8">
        <v>0</v>
      </c>
      <c r="G48" s="8">
        <v>21.56</v>
      </c>
      <c r="H48" s="8">
        <v>92.48</v>
      </c>
      <c r="I48" s="8">
        <v>3.2000000000000001E-2</v>
      </c>
      <c r="J48" s="8">
        <v>0.12</v>
      </c>
      <c r="K48" s="8">
        <v>0</v>
      </c>
      <c r="L48" s="8">
        <v>8.8699999999999992</v>
      </c>
      <c r="M48" s="8">
        <v>10.89</v>
      </c>
      <c r="N48" s="8">
        <v>23.4</v>
      </c>
      <c r="O48" s="8">
        <v>0.216</v>
      </c>
    </row>
    <row r="49" spans="1:15">
      <c r="A49" s="120"/>
      <c r="B49" s="46" t="s">
        <v>110</v>
      </c>
      <c r="C49" s="53">
        <v>200</v>
      </c>
      <c r="D49" s="6">
        <v>200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27"/>
      <c r="B50" s="45" t="s">
        <v>19</v>
      </c>
      <c r="C50" s="124">
        <v>50</v>
      </c>
      <c r="D50" s="129"/>
      <c r="E50" s="17">
        <v>3.8</v>
      </c>
      <c r="F50" s="22">
        <v>0.45</v>
      </c>
      <c r="G50" s="22">
        <v>24.9</v>
      </c>
      <c r="H50" s="22">
        <v>113.22</v>
      </c>
      <c r="I50" s="22">
        <v>0.08</v>
      </c>
      <c r="J50" s="22">
        <v>0</v>
      </c>
      <c r="K50" s="22">
        <v>0</v>
      </c>
      <c r="L50" s="22">
        <v>13.02</v>
      </c>
      <c r="M50" s="22">
        <v>41.5</v>
      </c>
      <c r="N50" s="22">
        <v>17.53</v>
      </c>
      <c r="O50" s="22">
        <v>0.8</v>
      </c>
    </row>
    <row r="51" spans="1:15">
      <c r="A51" s="27"/>
      <c r="B51" s="45" t="s">
        <v>24</v>
      </c>
      <c r="C51" s="124">
        <v>50</v>
      </c>
      <c r="D51" s="129"/>
      <c r="E51" s="22">
        <v>2.75</v>
      </c>
      <c r="F51" s="22">
        <v>0.5</v>
      </c>
      <c r="G51" s="22">
        <v>17</v>
      </c>
      <c r="H51" s="22">
        <v>85</v>
      </c>
      <c r="I51" s="22">
        <v>0.09</v>
      </c>
      <c r="J51" s="22">
        <v>0</v>
      </c>
      <c r="K51" s="22">
        <v>0</v>
      </c>
      <c r="L51" s="22">
        <v>10.5</v>
      </c>
      <c r="M51" s="22">
        <v>87</v>
      </c>
      <c r="N51" s="22">
        <v>28.5</v>
      </c>
      <c r="O51" s="22">
        <v>1.8</v>
      </c>
    </row>
    <row r="52" spans="1:15">
      <c r="A52" s="27"/>
      <c r="B52" s="45" t="s">
        <v>26</v>
      </c>
      <c r="C52" s="133">
        <f>C51+C50+C48+C44+C36+C29+C27</f>
        <v>810</v>
      </c>
      <c r="D52" s="134"/>
      <c r="E52" s="99">
        <f t="shared" ref="E52:O52" si="1">SUM(E27:E51)</f>
        <v>41.809999999999995</v>
      </c>
      <c r="F52" s="99">
        <f t="shared" si="1"/>
        <v>30.315000000000001</v>
      </c>
      <c r="G52" s="99">
        <v>117.57</v>
      </c>
      <c r="H52" s="99">
        <f t="shared" si="1"/>
        <v>959.37</v>
      </c>
      <c r="I52" s="5">
        <f t="shared" si="1"/>
        <v>0.66399999999999992</v>
      </c>
      <c r="J52" s="5">
        <f t="shared" si="1"/>
        <v>135.62</v>
      </c>
      <c r="K52" s="5">
        <f t="shared" si="1"/>
        <v>22.5</v>
      </c>
      <c r="L52" s="5">
        <f t="shared" si="1"/>
        <v>127.783</v>
      </c>
      <c r="M52" s="5">
        <f t="shared" si="1"/>
        <v>680.21500000000003</v>
      </c>
      <c r="N52" s="5">
        <f t="shared" si="1"/>
        <v>198.315</v>
      </c>
      <c r="O52" s="5">
        <f t="shared" si="1"/>
        <v>11.875999999999999</v>
      </c>
    </row>
    <row r="53" spans="1:15">
      <c r="A53" s="27"/>
      <c r="B53" s="4" t="s">
        <v>156</v>
      </c>
      <c r="C53" s="152">
        <f>C52+C25</f>
        <v>1370</v>
      </c>
      <c r="D53" s="151"/>
      <c r="E53" s="33">
        <f>SUM(E25+E52)</f>
        <v>61.74799999999999</v>
      </c>
      <c r="F53" s="33">
        <f t="shared" ref="F53:O53" si="2">SUM(F25+F52)</f>
        <v>56.493000000000002</v>
      </c>
      <c r="G53" s="33">
        <f t="shared" si="2"/>
        <v>204.91499999999999</v>
      </c>
      <c r="H53" s="33">
        <f t="shared" si="2"/>
        <v>1598.2539999999999</v>
      </c>
      <c r="I53" s="33">
        <f t="shared" si="2"/>
        <v>0.97799999999999998</v>
      </c>
      <c r="J53" s="33">
        <f t="shared" si="2"/>
        <v>140.92000000000002</v>
      </c>
      <c r="K53" s="33">
        <f t="shared" si="2"/>
        <v>81.598199999999991</v>
      </c>
      <c r="L53" s="33">
        <f t="shared" si="2"/>
        <v>475.37200000000001</v>
      </c>
      <c r="M53" s="33">
        <f t="shared" si="2"/>
        <v>1226.6860000000001</v>
      </c>
      <c r="N53" s="33">
        <f t="shared" si="2"/>
        <v>267.029</v>
      </c>
      <c r="O53" s="33">
        <f t="shared" si="2"/>
        <v>14.645</v>
      </c>
    </row>
    <row r="54" spans="1:15">
      <c r="A54" s="27"/>
      <c r="B54" s="125" t="s">
        <v>114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9"/>
    </row>
    <row r="55" spans="1:15">
      <c r="A55" s="84" t="s">
        <v>164</v>
      </c>
      <c r="B55" s="45" t="s">
        <v>30</v>
      </c>
      <c r="C55" s="124" t="s">
        <v>228</v>
      </c>
      <c r="D55" s="129"/>
      <c r="E55" s="16">
        <v>3.84</v>
      </c>
      <c r="F55" s="16">
        <v>2.36</v>
      </c>
      <c r="G55" s="16">
        <v>13.725</v>
      </c>
      <c r="H55" s="16">
        <v>85.033000000000001</v>
      </c>
      <c r="I55" s="16">
        <v>0.02</v>
      </c>
      <c r="J55" s="16">
        <v>0.08</v>
      </c>
      <c r="K55" s="16">
        <v>0</v>
      </c>
      <c r="L55" s="16">
        <v>3.0939999999999999</v>
      </c>
      <c r="M55" s="16">
        <v>2.7949999999999999</v>
      </c>
      <c r="N55" s="16">
        <v>0.55000000000000004</v>
      </c>
      <c r="O55" s="16">
        <v>2E-3</v>
      </c>
    </row>
    <row r="56" spans="1:15">
      <c r="A56" s="82"/>
      <c r="B56" s="45" t="s">
        <v>227</v>
      </c>
      <c r="C56" s="124">
        <v>85</v>
      </c>
      <c r="D56" s="129"/>
      <c r="E56" s="87">
        <v>4.8</v>
      </c>
      <c r="F56" s="87">
        <v>3.12</v>
      </c>
      <c r="G56" s="87">
        <v>11.25</v>
      </c>
      <c r="H56" s="87">
        <v>78.430000000000007</v>
      </c>
      <c r="I56" s="45"/>
      <c r="K56" s="81"/>
      <c r="L56" s="6"/>
      <c r="M56" s="6"/>
      <c r="N56" s="6"/>
      <c r="O56" s="6"/>
    </row>
    <row r="57" spans="1:15">
      <c r="A57" s="27"/>
      <c r="B57" s="45" t="s">
        <v>115</v>
      </c>
      <c r="C57" s="124">
        <v>15</v>
      </c>
      <c r="D57" s="129"/>
      <c r="E57" s="16">
        <v>3.25</v>
      </c>
      <c r="F57" s="16">
        <v>7.65</v>
      </c>
      <c r="G57" s="16">
        <v>25.32</v>
      </c>
      <c r="H57" s="16">
        <v>195.25</v>
      </c>
      <c r="I57" s="16"/>
      <c r="J57" s="16"/>
      <c r="K57" s="16"/>
      <c r="L57" s="16"/>
      <c r="M57" s="16"/>
      <c r="N57" s="16"/>
      <c r="O57" s="16"/>
    </row>
    <row r="58" spans="1:15">
      <c r="A58" s="27"/>
      <c r="B58" s="45" t="s">
        <v>116</v>
      </c>
      <c r="C58" s="133">
        <v>322</v>
      </c>
      <c r="D58" s="134"/>
      <c r="E58" s="99">
        <f>SUM(E55:E57)</f>
        <v>11.89</v>
      </c>
      <c r="F58" s="99">
        <f t="shared" ref="F58:O58" si="3">SUM(F55:F57)</f>
        <v>13.13</v>
      </c>
      <c r="G58" s="99">
        <f t="shared" si="3"/>
        <v>50.295000000000002</v>
      </c>
      <c r="H58" s="99">
        <f t="shared" si="3"/>
        <v>358.71300000000002</v>
      </c>
      <c r="I58" s="16">
        <f t="shared" si="3"/>
        <v>0.02</v>
      </c>
      <c r="J58" s="16">
        <f t="shared" si="3"/>
        <v>0.08</v>
      </c>
      <c r="K58" s="16">
        <f t="shared" si="3"/>
        <v>0</v>
      </c>
      <c r="L58" s="16">
        <f t="shared" si="3"/>
        <v>3.0939999999999999</v>
      </c>
      <c r="M58" s="16">
        <f t="shared" si="3"/>
        <v>2.7949999999999999</v>
      </c>
      <c r="N58" s="16">
        <f t="shared" si="3"/>
        <v>0.55000000000000004</v>
      </c>
      <c r="O58" s="16">
        <f t="shared" si="3"/>
        <v>2E-3</v>
      </c>
    </row>
    <row r="59" spans="1:15">
      <c r="A59" s="27"/>
      <c r="B59" s="45" t="s">
        <v>27</v>
      </c>
      <c r="C59" s="152">
        <f>C58+C53</f>
        <v>1692</v>
      </c>
      <c r="D59" s="151"/>
      <c r="E59" s="5">
        <f t="shared" ref="E59:O59" si="4">SUM(E25,E52,E58)</f>
        <v>73.637999999999991</v>
      </c>
      <c r="F59" s="16">
        <f t="shared" si="4"/>
        <v>69.623000000000005</v>
      </c>
      <c r="G59" s="16">
        <f t="shared" si="4"/>
        <v>255.20999999999998</v>
      </c>
      <c r="H59" s="16">
        <f t="shared" si="4"/>
        <v>1956.9669999999999</v>
      </c>
      <c r="I59" s="16">
        <f t="shared" si="4"/>
        <v>0.998</v>
      </c>
      <c r="J59" s="16">
        <f t="shared" si="4"/>
        <v>141.00000000000003</v>
      </c>
      <c r="K59" s="16">
        <f t="shared" si="4"/>
        <v>81.598199999999991</v>
      </c>
      <c r="L59" s="16">
        <f t="shared" si="4"/>
        <v>478.46600000000001</v>
      </c>
      <c r="M59" s="16">
        <f t="shared" si="4"/>
        <v>1229.4810000000002</v>
      </c>
      <c r="N59" s="16">
        <f t="shared" si="4"/>
        <v>267.57900000000001</v>
      </c>
      <c r="O59" s="16">
        <f t="shared" si="4"/>
        <v>14.647</v>
      </c>
    </row>
    <row r="65" spans="2:15">
      <c r="B65" s="26"/>
      <c r="C65" s="2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2:15"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2:15"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2:15"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mergeCells count="41"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A21:A24"/>
    <mergeCell ref="C56:D56"/>
    <mergeCell ref="A16:A19"/>
    <mergeCell ref="C16:D16"/>
    <mergeCell ref="C55:D55"/>
    <mergeCell ref="C20:D20"/>
    <mergeCell ref="C21:D21"/>
    <mergeCell ref="C27:D27"/>
    <mergeCell ref="C29:D29"/>
    <mergeCell ref="A27:A28"/>
    <mergeCell ref="A29:A35"/>
    <mergeCell ref="A36:A43"/>
    <mergeCell ref="C25:D25"/>
    <mergeCell ref="B26:O26"/>
    <mergeCell ref="C36:D36"/>
    <mergeCell ref="C58:D58"/>
    <mergeCell ref="C59:D59"/>
    <mergeCell ref="C57:D57"/>
    <mergeCell ref="A44:A47"/>
    <mergeCell ref="A48:A49"/>
    <mergeCell ref="C44:D44"/>
    <mergeCell ref="C48:D48"/>
    <mergeCell ref="C50:D50"/>
    <mergeCell ref="B54:O54"/>
    <mergeCell ref="C51:D51"/>
    <mergeCell ref="C52:D52"/>
    <mergeCell ref="C53:D53"/>
  </mergeCells>
  <pageMargins left="0.70866141732283472" right="0.70866141732283472" top="0.15748031496062992" bottom="0.15748031496062992" header="0.31496062992125984" footer="0.15748031496062992"/>
  <pageSetup paperSize="9" scale="5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61"/>
  <sheetViews>
    <sheetView topLeftCell="A13" zoomScale="90" zoomScaleNormal="90" workbookViewId="0">
      <selection activeCell="F27" sqref="F27"/>
    </sheetView>
  </sheetViews>
  <sheetFormatPr defaultRowHeight="14.4"/>
  <cols>
    <col min="1" max="1" width="17.109375" customWidth="1"/>
    <col min="2" max="2" width="28.5546875" customWidth="1"/>
    <col min="3" max="3" width="14.33203125" customWidth="1"/>
    <col min="4" max="4" width="16.88671875" customWidth="1"/>
    <col min="7" max="7" width="10.5546875" customWidth="1"/>
    <col min="8" max="8" width="12.6640625" customWidth="1"/>
    <col min="9" max="9" width="7.109375" customWidth="1"/>
    <col min="10" max="10" width="6.88671875" customWidth="1"/>
    <col min="11" max="11" width="6.33203125" customWidth="1"/>
    <col min="12" max="12" width="7.33203125" customWidth="1"/>
    <col min="13" max="13" width="7.44140625" customWidth="1"/>
    <col min="14" max="14" width="7.88671875" customWidth="1"/>
    <col min="15" max="15" width="10.33203125" customWidth="1"/>
    <col min="17" max="17" width="23.109375" customWidth="1"/>
    <col min="18" max="18" width="17.88671875" customWidth="1"/>
  </cols>
  <sheetData>
    <row r="1" spans="1:18" ht="15.6">
      <c r="A1" s="57" t="s">
        <v>207</v>
      </c>
      <c r="B1" s="57"/>
    </row>
    <row r="2" spans="1:18" ht="15.6">
      <c r="A2" s="57" t="s">
        <v>197</v>
      </c>
      <c r="B2" s="57"/>
    </row>
    <row r="3" spans="1:18" ht="15.6">
      <c r="A3" s="57" t="s">
        <v>239</v>
      </c>
      <c r="B3" s="5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18">
      <c r="A5" s="120"/>
      <c r="B5" s="129"/>
      <c r="C5" s="31" t="s">
        <v>154</v>
      </c>
      <c r="D5" s="47" t="s">
        <v>155</v>
      </c>
      <c r="E5" s="5" t="s">
        <v>4</v>
      </c>
      <c r="F5" s="5" t="s">
        <v>5</v>
      </c>
      <c r="G5" s="5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8" ht="18">
      <c r="A7" s="118" t="s">
        <v>172</v>
      </c>
      <c r="B7" s="45" t="s">
        <v>51</v>
      </c>
      <c r="C7" s="124">
        <v>150</v>
      </c>
      <c r="D7" s="129"/>
      <c r="E7" s="8">
        <v>22.24</v>
      </c>
      <c r="F7" s="8">
        <v>15.36</v>
      </c>
      <c r="G7" s="8">
        <v>42.16</v>
      </c>
      <c r="H7" s="8">
        <v>324</v>
      </c>
      <c r="I7" s="8">
        <v>0.05</v>
      </c>
      <c r="J7" s="8">
        <v>0.2</v>
      </c>
      <c r="K7" s="8">
        <v>65.260000000000005</v>
      </c>
      <c r="L7" s="8">
        <v>104</v>
      </c>
      <c r="M7" s="8">
        <v>32.42</v>
      </c>
      <c r="N7" s="8">
        <v>291.57</v>
      </c>
      <c r="O7" s="8">
        <v>0.72</v>
      </c>
      <c r="Q7" s="28"/>
      <c r="R7" s="43"/>
    </row>
    <row r="8" spans="1:18" ht="18">
      <c r="A8" s="119"/>
      <c r="B8" s="46" t="s">
        <v>71</v>
      </c>
      <c r="C8" s="53">
        <v>110</v>
      </c>
      <c r="D8" s="6">
        <v>110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3"/>
    </row>
    <row r="9" spans="1:18" ht="18">
      <c r="A9" s="119"/>
      <c r="B9" s="46" t="s">
        <v>95</v>
      </c>
      <c r="C9" s="53">
        <v>12</v>
      </c>
      <c r="D9" s="6">
        <v>12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3"/>
    </row>
    <row r="10" spans="1:18" ht="18">
      <c r="A10" s="119"/>
      <c r="B10" s="46" t="s">
        <v>96</v>
      </c>
      <c r="C10" s="53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8"/>
    </row>
    <row r="11" spans="1:18" ht="18">
      <c r="A11" s="119"/>
      <c r="B11" s="46" t="s">
        <v>97</v>
      </c>
      <c r="C11" s="53">
        <v>4</v>
      </c>
      <c r="D11" s="10" t="s">
        <v>157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3"/>
    </row>
    <row r="12" spans="1:18" ht="18">
      <c r="A12" s="119"/>
      <c r="B12" s="46" t="s">
        <v>58</v>
      </c>
      <c r="C12" s="53">
        <v>4</v>
      </c>
      <c r="D12" s="6">
        <v>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43"/>
    </row>
    <row r="13" spans="1:18" ht="18">
      <c r="A13" s="119"/>
      <c r="B13" s="46" t="s">
        <v>74</v>
      </c>
      <c r="C13" s="53">
        <v>7</v>
      </c>
      <c r="D13" s="6">
        <v>7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3"/>
    </row>
    <row r="14" spans="1:18" ht="18">
      <c r="A14" s="120"/>
      <c r="B14" s="46" t="s">
        <v>98</v>
      </c>
      <c r="C14" s="53">
        <v>3</v>
      </c>
      <c r="D14" s="6">
        <v>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43"/>
    </row>
    <row r="15" spans="1:18" ht="18">
      <c r="A15" s="118" t="s">
        <v>169</v>
      </c>
      <c r="B15" s="45" t="s">
        <v>29</v>
      </c>
      <c r="C15" s="124">
        <v>10</v>
      </c>
      <c r="D15" s="129"/>
      <c r="E15" s="8">
        <v>0</v>
      </c>
      <c r="F15" s="8">
        <v>8.1999999999999993</v>
      </c>
      <c r="G15" s="8">
        <v>0.1</v>
      </c>
      <c r="H15" s="8">
        <v>75</v>
      </c>
      <c r="I15" s="8">
        <v>0</v>
      </c>
      <c r="J15" s="8">
        <v>0</v>
      </c>
      <c r="K15" s="8">
        <v>59</v>
      </c>
      <c r="L15" s="8">
        <v>1</v>
      </c>
      <c r="M15" s="8">
        <v>2</v>
      </c>
      <c r="N15" s="8">
        <v>0</v>
      </c>
      <c r="O15" s="8">
        <v>0</v>
      </c>
      <c r="Q15" s="28"/>
      <c r="R15" s="43"/>
    </row>
    <row r="16" spans="1:18" ht="18">
      <c r="A16" s="120"/>
      <c r="B16" s="46" t="s">
        <v>58</v>
      </c>
      <c r="C16" s="53">
        <v>10</v>
      </c>
      <c r="D16" s="6">
        <v>10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43"/>
    </row>
    <row r="17" spans="1:18" ht="18">
      <c r="A17" s="118" t="s">
        <v>164</v>
      </c>
      <c r="B17" s="50" t="s">
        <v>30</v>
      </c>
      <c r="C17" s="124" t="s">
        <v>228</v>
      </c>
      <c r="D17" s="129"/>
      <c r="E17" s="8">
        <v>0.434</v>
      </c>
      <c r="F17" s="8">
        <v>0</v>
      </c>
      <c r="G17" s="8">
        <v>12.725</v>
      </c>
      <c r="H17" s="8">
        <v>46.033000000000001</v>
      </c>
      <c r="I17" s="8">
        <v>0.02</v>
      </c>
      <c r="J17" s="8">
        <v>0.08</v>
      </c>
      <c r="K17" s="8">
        <v>0</v>
      </c>
      <c r="L17" s="8">
        <v>3.0939999999999999</v>
      </c>
      <c r="M17" s="8">
        <v>2.7949999999999999</v>
      </c>
      <c r="N17" s="8">
        <v>0.55000000000000004</v>
      </c>
      <c r="O17" s="8">
        <v>2E-3</v>
      </c>
      <c r="Q17" s="28"/>
      <c r="R17" s="43"/>
    </row>
    <row r="18" spans="1:18" ht="18">
      <c r="A18" s="119"/>
      <c r="B18" s="46" t="s">
        <v>76</v>
      </c>
      <c r="C18" s="53">
        <v>2</v>
      </c>
      <c r="D18" s="6">
        <v>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43"/>
    </row>
    <row r="19" spans="1:18" ht="18">
      <c r="A19" s="119"/>
      <c r="B19" s="46" t="s">
        <v>72</v>
      </c>
      <c r="C19" s="53">
        <v>15</v>
      </c>
      <c r="D19" s="6">
        <v>15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43"/>
    </row>
    <row r="20" spans="1:18" ht="18">
      <c r="A20" s="120"/>
      <c r="B20" s="46" t="s">
        <v>77</v>
      </c>
      <c r="C20" s="53">
        <v>7</v>
      </c>
      <c r="D20" s="6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28"/>
      <c r="R20" s="43"/>
    </row>
    <row r="21" spans="1:18" ht="18">
      <c r="A21" s="27"/>
      <c r="B21" s="45" t="s">
        <v>19</v>
      </c>
      <c r="C21" s="124">
        <v>50</v>
      </c>
      <c r="D21" s="129"/>
      <c r="E21" s="17">
        <v>3.8</v>
      </c>
      <c r="F21" s="22">
        <v>0.45</v>
      </c>
      <c r="G21" s="22">
        <v>24.9</v>
      </c>
      <c r="H21" s="22">
        <v>113.22</v>
      </c>
      <c r="I21" s="22">
        <v>0.08</v>
      </c>
      <c r="J21" s="22">
        <v>0</v>
      </c>
      <c r="K21" s="22">
        <v>0</v>
      </c>
      <c r="L21" s="22">
        <v>13.02</v>
      </c>
      <c r="M21" s="22">
        <v>41.5</v>
      </c>
      <c r="N21" s="22">
        <v>17.53</v>
      </c>
      <c r="O21" s="22">
        <v>0.8</v>
      </c>
      <c r="Q21" s="28"/>
      <c r="R21" s="43"/>
    </row>
    <row r="22" spans="1:18" ht="18">
      <c r="A22" s="27"/>
      <c r="B22" s="45" t="s">
        <v>113</v>
      </c>
      <c r="C22" s="124">
        <v>100</v>
      </c>
      <c r="D22" s="129"/>
      <c r="E22" s="17">
        <v>0.4</v>
      </c>
      <c r="F22" s="22">
        <v>0.4</v>
      </c>
      <c r="G22" s="22">
        <v>9.8000000000000007</v>
      </c>
      <c r="H22" s="22">
        <v>47</v>
      </c>
      <c r="I22" s="22">
        <v>0.03</v>
      </c>
      <c r="J22" s="22">
        <v>10</v>
      </c>
      <c r="K22" s="22"/>
      <c r="L22" s="22">
        <v>13.05</v>
      </c>
      <c r="M22" s="22">
        <v>11</v>
      </c>
      <c r="N22" s="22">
        <v>9</v>
      </c>
      <c r="O22" s="22">
        <v>2.2000000000000002</v>
      </c>
      <c r="Q22" s="28"/>
      <c r="R22" s="43"/>
    </row>
    <row r="23" spans="1:18" ht="18">
      <c r="A23" s="27"/>
      <c r="B23" s="45" t="s">
        <v>20</v>
      </c>
      <c r="C23" s="137">
        <v>532</v>
      </c>
      <c r="D23" s="138"/>
      <c r="E23" s="99">
        <f>SUM(E7:E22)</f>
        <v>26.873999999999999</v>
      </c>
      <c r="F23" s="99">
        <f t="shared" ref="F23:O23" si="0">SUM(F7:F22)</f>
        <v>24.409999999999997</v>
      </c>
      <c r="G23" s="99">
        <f t="shared" si="0"/>
        <v>89.684999999999988</v>
      </c>
      <c r="H23" s="99">
        <f>SUM(H7:H22)</f>
        <v>605.25300000000004</v>
      </c>
      <c r="I23" s="20">
        <f t="shared" si="0"/>
        <v>0.18000000000000002</v>
      </c>
      <c r="J23" s="20">
        <f t="shared" si="0"/>
        <v>10.28</v>
      </c>
      <c r="K23" s="20">
        <f t="shared" si="0"/>
        <v>124.26</v>
      </c>
      <c r="L23" s="20">
        <f t="shared" si="0"/>
        <v>134.16399999999999</v>
      </c>
      <c r="M23" s="20">
        <f t="shared" si="0"/>
        <v>89.715000000000003</v>
      </c>
      <c r="N23" s="20">
        <f t="shared" si="0"/>
        <v>318.64999999999998</v>
      </c>
      <c r="O23" s="20">
        <f t="shared" si="0"/>
        <v>3.7220000000000004</v>
      </c>
      <c r="Q23" s="28"/>
      <c r="R23" s="43"/>
    </row>
    <row r="24" spans="1:18" ht="18">
      <c r="A24" s="124" t="s">
        <v>21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9"/>
      <c r="Q24" s="28"/>
      <c r="R24" s="43"/>
    </row>
    <row r="25" spans="1:18" ht="28.8">
      <c r="A25" s="118" t="s">
        <v>183</v>
      </c>
      <c r="B25" s="49" t="s">
        <v>237</v>
      </c>
      <c r="C25" s="124">
        <v>60</v>
      </c>
      <c r="D25" s="129"/>
      <c r="E25" s="114">
        <v>0.68</v>
      </c>
      <c r="F25" s="114">
        <v>5.71</v>
      </c>
      <c r="G25" s="114">
        <v>2.83</v>
      </c>
      <c r="H25" s="114">
        <v>47.46</v>
      </c>
      <c r="I25" s="114">
        <v>0.04</v>
      </c>
      <c r="J25" s="114">
        <v>12.25</v>
      </c>
      <c r="K25" s="114">
        <v>0</v>
      </c>
      <c r="L25" s="114">
        <v>10.55</v>
      </c>
      <c r="M25" s="114">
        <v>19.73</v>
      </c>
      <c r="N25" s="114">
        <v>10.67</v>
      </c>
      <c r="O25" s="114">
        <v>0.5</v>
      </c>
      <c r="Q25" s="30"/>
      <c r="R25" s="43"/>
    </row>
    <row r="26" spans="1:18" ht="18">
      <c r="A26" s="119"/>
      <c r="B26" s="46" t="s">
        <v>238</v>
      </c>
      <c r="C26" s="53">
        <v>45</v>
      </c>
      <c r="D26" s="6">
        <v>43.2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43"/>
    </row>
    <row r="27" spans="1:18" ht="18">
      <c r="A27" s="119"/>
      <c r="B27" s="46" t="s">
        <v>65</v>
      </c>
      <c r="C27" s="53">
        <v>15.2</v>
      </c>
      <c r="D27" s="6">
        <v>13.2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43"/>
    </row>
    <row r="28" spans="1:18" ht="18">
      <c r="A28" s="120"/>
      <c r="B28" s="46" t="s">
        <v>79</v>
      </c>
      <c r="C28" s="53">
        <v>3.6</v>
      </c>
      <c r="D28" s="6">
        <v>3.6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3"/>
    </row>
    <row r="29" spans="1:18" ht="18">
      <c r="A29" s="118" t="s">
        <v>184</v>
      </c>
      <c r="B29" s="45" t="s">
        <v>52</v>
      </c>
      <c r="C29" s="124">
        <v>200</v>
      </c>
      <c r="D29" s="129"/>
      <c r="E29" s="8">
        <v>1.06</v>
      </c>
      <c r="F29" s="8">
        <v>4.09</v>
      </c>
      <c r="G29" s="8">
        <v>13.54</v>
      </c>
      <c r="H29" s="8">
        <v>107.4</v>
      </c>
      <c r="I29" s="8">
        <v>0.08</v>
      </c>
      <c r="J29" s="8">
        <v>6.03</v>
      </c>
      <c r="K29" s="8">
        <v>0</v>
      </c>
      <c r="L29" s="8">
        <v>19.96</v>
      </c>
      <c r="M29" s="8">
        <v>50.64</v>
      </c>
      <c r="N29" s="8">
        <v>21.12</v>
      </c>
      <c r="O29" s="8">
        <v>0.75</v>
      </c>
      <c r="Q29" s="30"/>
      <c r="R29" s="44"/>
    </row>
    <row r="30" spans="1:18" ht="18">
      <c r="A30" s="119"/>
      <c r="B30" s="46" t="s">
        <v>63</v>
      </c>
      <c r="C30" s="53">
        <v>114</v>
      </c>
      <c r="D30" s="6">
        <v>94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44"/>
    </row>
    <row r="31" spans="1:18" ht="18">
      <c r="A31" s="119"/>
      <c r="B31" s="46" t="s">
        <v>99</v>
      </c>
      <c r="C31" s="53">
        <v>25</v>
      </c>
      <c r="D31" s="6">
        <v>25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44"/>
    </row>
    <row r="32" spans="1:18" ht="18">
      <c r="A32" s="119"/>
      <c r="B32" s="46" t="s">
        <v>65</v>
      </c>
      <c r="C32" s="53">
        <v>10</v>
      </c>
      <c r="D32" s="6">
        <v>8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44"/>
    </row>
    <row r="33" spans="1:15">
      <c r="A33" s="119"/>
      <c r="B33" s="46" t="s">
        <v>64</v>
      </c>
      <c r="C33" s="53">
        <v>10</v>
      </c>
      <c r="D33" s="6">
        <v>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19"/>
      <c r="B34" s="46" t="s">
        <v>91</v>
      </c>
      <c r="C34" s="53">
        <v>13</v>
      </c>
      <c r="D34" s="6">
        <v>13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19"/>
      <c r="B35" s="46" t="s">
        <v>79</v>
      </c>
      <c r="C35" s="53">
        <v>4</v>
      </c>
      <c r="D35" s="6">
        <v>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19"/>
      <c r="B36" s="46" t="s">
        <v>74</v>
      </c>
      <c r="C36" s="53">
        <v>4</v>
      </c>
      <c r="D36" s="6">
        <v>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19"/>
      <c r="B37" s="46" t="s">
        <v>90</v>
      </c>
      <c r="C37" s="53">
        <v>44</v>
      </c>
      <c r="D37" s="6">
        <v>43.7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20"/>
      <c r="B38" s="46" t="s">
        <v>120</v>
      </c>
      <c r="C38" s="53">
        <v>0.3</v>
      </c>
      <c r="D38" s="6">
        <v>0.3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18" t="s">
        <v>185</v>
      </c>
      <c r="B39" s="45" t="s">
        <v>148</v>
      </c>
      <c r="C39" s="124">
        <v>200</v>
      </c>
      <c r="D39" s="129"/>
      <c r="E39" s="8">
        <v>20.3</v>
      </c>
      <c r="F39" s="8">
        <v>17</v>
      </c>
      <c r="G39" s="8">
        <v>35.69</v>
      </c>
      <c r="H39" s="8">
        <v>377</v>
      </c>
      <c r="I39" s="8">
        <v>0.06</v>
      </c>
      <c r="J39" s="8">
        <v>1.01</v>
      </c>
      <c r="K39" s="8">
        <v>48</v>
      </c>
      <c r="L39" s="8">
        <v>45</v>
      </c>
      <c r="M39" s="8">
        <v>199.3</v>
      </c>
      <c r="N39" s="8">
        <v>47</v>
      </c>
      <c r="O39" s="8">
        <v>2.19</v>
      </c>
    </row>
    <row r="40" spans="1:15">
      <c r="A40" s="119"/>
      <c r="B40" s="46" t="s">
        <v>149</v>
      </c>
      <c r="C40" s="53">
        <v>53</v>
      </c>
      <c r="D40" s="6">
        <v>51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119"/>
      <c r="B41" s="46" t="s">
        <v>58</v>
      </c>
      <c r="C41" s="53">
        <v>8</v>
      </c>
      <c r="D41" s="6">
        <v>8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19"/>
      <c r="B42" s="46" t="s">
        <v>64</v>
      </c>
      <c r="C42" s="53">
        <v>19</v>
      </c>
      <c r="D42" s="6">
        <v>16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19"/>
      <c r="B43" s="46" t="s">
        <v>65</v>
      </c>
      <c r="C43" s="53">
        <v>10</v>
      </c>
      <c r="D43" s="6">
        <v>8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19"/>
      <c r="B44" s="46" t="s">
        <v>84</v>
      </c>
      <c r="C44" s="53">
        <v>7</v>
      </c>
      <c r="D44" s="6">
        <v>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19"/>
      <c r="B45" s="46" t="s">
        <v>99</v>
      </c>
      <c r="C45" s="53">
        <v>109.7</v>
      </c>
      <c r="D45" s="6">
        <v>109.7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120"/>
      <c r="B46" s="46" t="s">
        <v>120</v>
      </c>
      <c r="C46" s="53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118" t="s">
        <v>179</v>
      </c>
      <c r="B47" s="45" t="s">
        <v>125</v>
      </c>
      <c r="C47" s="124">
        <v>200</v>
      </c>
      <c r="D47" s="129"/>
      <c r="E47" s="8">
        <v>0</v>
      </c>
      <c r="F47" s="8">
        <v>0</v>
      </c>
      <c r="G47" s="8">
        <v>26.06</v>
      </c>
      <c r="H47" s="8">
        <v>95.96</v>
      </c>
      <c r="I47" s="8">
        <v>0</v>
      </c>
      <c r="J47" s="8">
        <v>0.153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>
      <c r="A48" s="119"/>
      <c r="B48" s="46" t="s">
        <v>100</v>
      </c>
      <c r="C48" s="53">
        <v>24</v>
      </c>
      <c r="D48" s="6">
        <v>24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43">
      <c r="A49" s="120"/>
      <c r="B49" s="46" t="s">
        <v>72</v>
      </c>
      <c r="C49" s="53">
        <v>15</v>
      </c>
      <c r="D49" s="6">
        <v>15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43">
      <c r="A50" s="27"/>
      <c r="B50" s="45" t="s">
        <v>19</v>
      </c>
      <c r="C50" s="124">
        <v>50</v>
      </c>
      <c r="D50" s="129"/>
      <c r="E50" s="17">
        <v>3.8</v>
      </c>
      <c r="F50" s="22">
        <v>0.45</v>
      </c>
      <c r="G50" s="22">
        <v>24.9</v>
      </c>
      <c r="H50" s="22">
        <v>113.22</v>
      </c>
      <c r="I50" s="22">
        <v>0.08</v>
      </c>
      <c r="J50" s="22">
        <v>0</v>
      </c>
      <c r="K50" s="22">
        <v>0</v>
      </c>
      <c r="L50" s="22">
        <v>13.02</v>
      </c>
      <c r="M50" s="22">
        <v>41.5</v>
      </c>
      <c r="N50" s="22">
        <v>17.53</v>
      </c>
      <c r="O50" s="22">
        <v>0.8</v>
      </c>
    </row>
    <row r="51" spans="1:43">
      <c r="A51" s="27"/>
      <c r="B51" s="45" t="s">
        <v>24</v>
      </c>
      <c r="C51" s="124">
        <v>50</v>
      </c>
      <c r="D51" s="129"/>
      <c r="E51" s="22">
        <v>2.75</v>
      </c>
      <c r="F51" s="22">
        <v>0.5</v>
      </c>
      <c r="G51" s="22">
        <v>17</v>
      </c>
      <c r="H51" s="22">
        <v>85</v>
      </c>
      <c r="I51" s="22">
        <v>0.09</v>
      </c>
      <c r="J51" s="22">
        <v>0</v>
      </c>
      <c r="K51" s="22">
        <v>0</v>
      </c>
      <c r="L51" s="22">
        <v>10.5</v>
      </c>
      <c r="M51" s="22">
        <v>87</v>
      </c>
      <c r="N51" s="22">
        <v>28.5</v>
      </c>
      <c r="O51" s="22">
        <v>1.8</v>
      </c>
    </row>
    <row r="52" spans="1:43">
      <c r="A52" s="27"/>
      <c r="B52" s="89" t="s">
        <v>26</v>
      </c>
      <c r="C52" s="160">
        <f>C51+C50+C47+C39+C29+C25</f>
        <v>760</v>
      </c>
      <c r="D52" s="161"/>
      <c r="E52" s="78">
        <f t="shared" ref="E52:O52" si="1">SUM(E25:E51)</f>
        <v>28.59</v>
      </c>
      <c r="F52" s="78">
        <f t="shared" si="1"/>
        <v>27.75</v>
      </c>
      <c r="G52" s="78">
        <f t="shared" si="1"/>
        <v>120.01999999999998</v>
      </c>
      <c r="H52" s="106">
        <f t="shared" si="1"/>
        <v>826.04000000000008</v>
      </c>
      <c r="I52" s="78">
        <f t="shared" si="1"/>
        <v>0.35</v>
      </c>
      <c r="J52" s="78">
        <f t="shared" si="1"/>
        <v>19.443000000000001</v>
      </c>
      <c r="K52" s="78">
        <f t="shared" si="1"/>
        <v>48</v>
      </c>
      <c r="L52" s="78">
        <f t="shared" si="1"/>
        <v>99.03</v>
      </c>
      <c r="M52" s="78">
        <f t="shared" si="1"/>
        <v>398.17</v>
      </c>
      <c r="N52" s="78">
        <f t="shared" si="1"/>
        <v>124.82</v>
      </c>
      <c r="O52" s="78">
        <f t="shared" si="1"/>
        <v>6.04</v>
      </c>
    </row>
    <row r="53" spans="1:43">
      <c r="A53" s="27"/>
      <c r="B53" s="107" t="s">
        <v>156</v>
      </c>
      <c r="C53" s="158">
        <f>C52+C23</f>
        <v>1292</v>
      </c>
      <c r="D53" s="159"/>
      <c r="E53" s="78">
        <f>SUM(E23+E52)</f>
        <v>55.463999999999999</v>
      </c>
      <c r="F53" s="78">
        <f t="shared" ref="F53:O53" si="2">SUM(F23+F52)</f>
        <v>52.16</v>
      </c>
      <c r="G53" s="78">
        <f t="shared" si="2"/>
        <v>209.70499999999998</v>
      </c>
      <c r="H53" s="78">
        <f t="shared" si="2"/>
        <v>1431.2930000000001</v>
      </c>
      <c r="I53" s="78">
        <f t="shared" si="2"/>
        <v>0.53</v>
      </c>
      <c r="J53" s="78">
        <f t="shared" si="2"/>
        <v>29.722999999999999</v>
      </c>
      <c r="K53" s="78">
        <f t="shared" si="2"/>
        <v>172.26</v>
      </c>
      <c r="L53" s="78">
        <f t="shared" si="2"/>
        <v>233.19399999999999</v>
      </c>
      <c r="M53" s="78">
        <f t="shared" si="2"/>
        <v>487.88499999999999</v>
      </c>
      <c r="N53" s="78">
        <f t="shared" si="2"/>
        <v>443.46999999999997</v>
      </c>
      <c r="O53" s="78">
        <f t="shared" si="2"/>
        <v>9.7620000000000005</v>
      </c>
    </row>
    <row r="54" spans="1:43">
      <c r="A54" s="27"/>
      <c r="B54" s="162" t="s">
        <v>114</v>
      </c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31"/>
    </row>
    <row r="55" spans="1:43">
      <c r="A55" s="27"/>
      <c r="B55" s="89" t="s">
        <v>122</v>
      </c>
      <c r="C55" s="130">
        <v>200</v>
      </c>
      <c r="D55" s="131"/>
      <c r="E55" s="78">
        <v>1</v>
      </c>
      <c r="F55" s="78">
        <v>1.2</v>
      </c>
      <c r="G55" s="78">
        <v>20.2</v>
      </c>
      <c r="H55" s="78">
        <v>152</v>
      </c>
      <c r="I55" s="78">
        <v>0.02</v>
      </c>
      <c r="J55" s="78">
        <v>4</v>
      </c>
      <c r="K55" s="78">
        <v>0</v>
      </c>
      <c r="L55" s="78">
        <v>14</v>
      </c>
      <c r="M55" s="78">
        <v>14</v>
      </c>
      <c r="N55" s="78">
        <v>8.8000000000000007</v>
      </c>
      <c r="O55" s="78">
        <v>1.8</v>
      </c>
      <c r="T55" s="70"/>
      <c r="U55" s="70"/>
      <c r="V55" s="70"/>
      <c r="W55" s="70"/>
      <c r="X55" s="70"/>
      <c r="Y55" s="70"/>
      <c r="Z55" s="70"/>
      <c r="AA55" s="70"/>
      <c r="AB55" s="69"/>
    </row>
    <row r="56" spans="1:43">
      <c r="A56" s="27"/>
      <c r="B56" s="89" t="s">
        <v>19</v>
      </c>
      <c r="C56" s="130">
        <v>70</v>
      </c>
      <c r="D56" s="131"/>
      <c r="E56" s="94">
        <v>3.8</v>
      </c>
      <c r="F56" s="78">
        <v>1.45</v>
      </c>
      <c r="G56" s="78">
        <v>31.4</v>
      </c>
      <c r="H56" s="78">
        <v>113.22</v>
      </c>
      <c r="I56" s="78">
        <v>0.08</v>
      </c>
      <c r="J56" s="78">
        <v>0</v>
      </c>
      <c r="K56" s="78">
        <v>0</v>
      </c>
      <c r="L56" s="78">
        <v>13.02</v>
      </c>
      <c r="M56" s="78">
        <v>41.5</v>
      </c>
      <c r="N56" s="78">
        <v>17.53</v>
      </c>
      <c r="O56" s="78">
        <v>0.8</v>
      </c>
      <c r="T56" s="83"/>
      <c r="U56" s="83"/>
      <c r="V56" s="83"/>
      <c r="W56" s="83"/>
      <c r="X56" s="83"/>
      <c r="Y56" s="83"/>
      <c r="Z56" s="83"/>
      <c r="AA56" s="83"/>
      <c r="AB56" s="79"/>
      <c r="AC56" s="27"/>
      <c r="AD56" s="45"/>
      <c r="AE56" s="79"/>
      <c r="AF56" s="80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</row>
    <row r="57" spans="1:43">
      <c r="A57" s="96"/>
      <c r="B57" s="89" t="s">
        <v>17</v>
      </c>
      <c r="C57" s="130">
        <v>15</v>
      </c>
      <c r="D57" s="131"/>
      <c r="E57" s="78">
        <v>4.4800000000000004</v>
      </c>
      <c r="F57" s="78">
        <v>5.43</v>
      </c>
      <c r="G57" s="78">
        <v>0</v>
      </c>
      <c r="H57" s="78">
        <v>54.6</v>
      </c>
      <c r="I57" s="78">
        <v>0.01</v>
      </c>
      <c r="J57" s="78">
        <v>0.11</v>
      </c>
      <c r="K57" s="78">
        <v>4.7999999999999996E-3</v>
      </c>
      <c r="L57" s="78">
        <v>132</v>
      </c>
      <c r="M57" s="78">
        <v>75</v>
      </c>
      <c r="N57" s="78">
        <v>5.25</v>
      </c>
      <c r="O57" s="78">
        <v>0.15</v>
      </c>
      <c r="T57" s="83"/>
      <c r="U57" s="83"/>
      <c r="V57" s="83"/>
      <c r="W57" s="83"/>
      <c r="X57" s="83"/>
      <c r="Y57" s="79"/>
      <c r="Z57" s="27"/>
      <c r="AA57" s="45"/>
      <c r="AB57" s="79"/>
      <c r="AC57" s="80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</row>
    <row r="58" spans="1:43">
      <c r="A58" s="27"/>
      <c r="B58" s="89" t="s">
        <v>115</v>
      </c>
      <c r="C58" s="130">
        <v>15</v>
      </c>
      <c r="D58" s="131"/>
      <c r="E58" s="78">
        <v>3.25</v>
      </c>
      <c r="F58" s="78">
        <v>3.94</v>
      </c>
      <c r="G58" s="78">
        <v>22.32</v>
      </c>
      <c r="H58" s="78">
        <v>125.1</v>
      </c>
      <c r="I58" s="78">
        <v>0.02</v>
      </c>
      <c r="J58" s="78">
        <v>0.02</v>
      </c>
      <c r="K58" s="78"/>
      <c r="L58" s="78">
        <v>3</v>
      </c>
      <c r="M58" s="78">
        <v>8.6999999999999993</v>
      </c>
      <c r="N58" s="78">
        <v>27</v>
      </c>
      <c r="O58" s="97">
        <v>0.63</v>
      </c>
      <c r="P58" s="27"/>
      <c r="V58" s="16"/>
      <c r="W58" s="16"/>
      <c r="X58" s="16"/>
      <c r="Y58" s="16"/>
      <c r="Z58" s="16"/>
      <c r="AA58" s="16"/>
      <c r="AB58" s="16"/>
      <c r="AC58" s="16"/>
      <c r="AD58" s="16"/>
    </row>
    <row r="59" spans="1:43">
      <c r="A59" s="27"/>
      <c r="B59" s="89" t="s">
        <v>119</v>
      </c>
      <c r="C59" s="160">
        <v>300</v>
      </c>
      <c r="D59" s="161"/>
      <c r="E59" s="78">
        <f>E58+E57+E56+E55</f>
        <v>12.530000000000001</v>
      </c>
      <c r="F59" s="78">
        <f>F58+F57+F56+F55</f>
        <v>12.019999999999998</v>
      </c>
      <c r="G59" s="78">
        <f>G58+G56+G57+G55</f>
        <v>73.92</v>
      </c>
      <c r="H59" s="78">
        <f>H58+H57+H56+H55</f>
        <v>444.91999999999996</v>
      </c>
      <c r="I59" s="78">
        <f t="shared" ref="I59:O59" si="3">SUM(X56:X58)</f>
        <v>0</v>
      </c>
      <c r="J59" s="78">
        <f t="shared" si="3"/>
        <v>0</v>
      </c>
      <c r="K59" s="78">
        <f t="shared" si="3"/>
        <v>0</v>
      </c>
      <c r="L59" s="78">
        <f t="shared" si="3"/>
        <v>0</v>
      </c>
      <c r="M59" s="78">
        <f t="shared" si="3"/>
        <v>0</v>
      </c>
      <c r="N59" s="78">
        <f t="shared" si="3"/>
        <v>0</v>
      </c>
      <c r="O59" s="78">
        <f t="shared" si="3"/>
        <v>0</v>
      </c>
    </row>
    <row r="60" spans="1:43">
      <c r="A60" s="27"/>
      <c r="B60" s="89" t="s">
        <v>27</v>
      </c>
      <c r="C60" s="158">
        <f>C59+C53</f>
        <v>1592</v>
      </c>
      <c r="D60" s="159"/>
      <c r="E60" s="78">
        <f t="shared" ref="E60:O60" si="4">SUM(E23,E52,E59)</f>
        <v>67.994</v>
      </c>
      <c r="F60" s="78">
        <f t="shared" si="4"/>
        <v>64.179999999999993</v>
      </c>
      <c r="G60" s="78">
        <f t="shared" si="4"/>
        <v>283.625</v>
      </c>
      <c r="H60" s="78">
        <f t="shared" si="4"/>
        <v>1876.2130000000002</v>
      </c>
      <c r="I60" s="78">
        <f t="shared" si="4"/>
        <v>0.53</v>
      </c>
      <c r="J60" s="78">
        <f t="shared" si="4"/>
        <v>29.722999999999999</v>
      </c>
      <c r="K60" s="78">
        <f t="shared" si="4"/>
        <v>172.26</v>
      </c>
      <c r="L60" s="78">
        <f t="shared" si="4"/>
        <v>233.19399999999999</v>
      </c>
      <c r="M60" s="78">
        <f t="shared" si="4"/>
        <v>487.88499999999999</v>
      </c>
      <c r="N60" s="78">
        <f t="shared" si="4"/>
        <v>443.46999999999997</v>
      </c>
      <c r="O60" s="78">
        <f t="shared" si="4"/>
        <v>9.7620000000000005</v>
      </c>
    </row>
    <row r="61" spans="1:43"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</row>
  </sheetData>
  <mergeCells count="37">
    <mergeCell ref="C58:D58"/>
    <mergeCell ref="C51:D51"/>
    <mergeCell ref="C25:D25"/>
    <mergeCell ref="C29:D29"/>
    <mergeCell ref="C39:D39"/>
    <mergeCell ref="B54:O54"/>
    <mergeCell ref="C55:D55"/>
    <mergeCell ref="C56:D56"/>
    <mergeCell ref="C57:D57"/>
    <mergeCell ref="C52:D52"/>
    <mergeCell ref="C53:D53"/>
    <mergeCell ref="C21:D21"/>
    <mergeCell ref="C22:D22"/>
    <mergeCell ref="C23:D23"/>
    <mergeCell ref="C47:D47"/>
    <mergeCell ref="C50:D50"/>
    <mergeCell ref="A24:O24"/>
    <mergeCell ref="A25:A28"/>
    <mergeCell ref="A29:A38"/>
    <mergeCell ref="A39:A46"/>
    <mergeCell ref="A47:A49"/>
    <mergeCell ref="C60:D60"/>
    <mergeCell ref="C59:D59"/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</mergeCells>
  <pageMargins left="0.70866141732283472" right="0.70866141732283472" top="0.15748031496062992" bottom="0.15748031496062992" header="0.31496062992125984" footer="0.31496062992125984"/>
  <pageSetup paperSize="9" scale="59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O61"/>
  <sheetViews>
    <sheetView topLeftCell="A4" workbookViewId="0">
      <selection activeCell="F21" sqref="F21"/>
    </sheetView>
  </sheetViews>
  <sheetFormatPr defaultRowHeight="14.4"/>
  <cols>
    <col min="1" max="1" width="14.6640625" customWidth="1"/>
    <col min="2" max="2" width="32" customWidth="1"/>
    <col min="3" max="3" width="11.88671875" customWidth="1"/>
    <col min="4" max="4" width="9.6640625" customWidth="1"/>
    <col min="7" max="7" width="13.88671875" customWidth="1"/>
    <col min="8" max="8" width="10.44140625" customWidth="1"/>
    <col min="9" max="9" width="7.33203125" customWidth="1"/>
    <col min="10" max="10" width="8.109375" customWidth="1"/>
    <col min="11" max="11" width="7.5546875" customWidth="1"/>
    <col min="12" max="12" width="7" customWidth="1"/>
    <col min="13" max="13" width="9.109375" customWidth="1"/>
    <col min="14" max="14" width="8.88671875" customWidth="1"/>
    <col min="15" max="15" width="9.6640625" customWidth="1"/>
    <col min="17" max="17" width="26.6640625" customWidth="1"/>
  </cols>
  <sheetData>
    <row r="1" spans="1:30" ht="15.6">
      <c r="A1" s="57" t="s">
        <v>208</v>
      </c>
      <c r="B1" s="57"/>
    </row>
    <row r="2" spans="1:30" ht="15.6">
      <c r="A2" s="57" t="s">
        <v>200</v>
      </c>
      <c r="B2" s="57"/>
    </row>
    <row r="3" spans="1:30" ht="15.6">
      <c r="A3" s="57" t="s">
        <v>239</v>
      </c>
      <c r="B3" s="5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30">
      <c r="A5" s="120"/>
      <c r="B5" s="129"/>
      <c r="C5" s="31" t="s">
        <v>154</v>
      </c>
      <c r="D5" s="47" t="s">
        <v>155</v>
      </c>
      <c r="E5" s="5" t="s">
        <v>4</v>
      </c>
      <c r="F5" s="5" t="s">
        <v>5</v>
      </c>
      <c r="G5" s="5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30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30" ht="18">
      <c r="A7" s="118" t="s">
        <v>186</v>
      </c>
      <c r="B7" s="45" t="s">
        <v>150</v>
      </c>
      <c r="C7" s="124">
        <v>150</v>
      </c>
      <c r="D7" s="129"/>
      <c r="E7" s="8">
        <v>9.82</v>
      </c>
      <c r="F7" s="8">
        <v>9.35</v>
      </c>
      <c r="G7" s="8">
        <v>33.69</v>
      </c>
      <c r="H7" s="8">
        <v>242.5</v>
      </c>
      <c r="I7" s="8">
        <v>0.04</v>
      </c>
      <c r="J7" s="8">
        <v>0</v>
      </c>
      <c r="K7" s="8">
        <v>0.04</v>
      </c>
      <c r="L7" s="8">
        <v>10.16</v>
      </c>
      <c r="M7" s="8">
        <v>36.67</v>
      </c>
      <c r="N7" s="8">
        <v>7.5</v>
      </c>
      <c r="O7" s="8">
        <v>0.45</v>
      </c>
      <c r="Q7" s="28"/>
      <c r="R7" s="43"/>
    </row>
    <row r="8" spans="1:30" ht="18">
      <c r="A8" s="119"/>
      <c r="B8" s="46" t="s">
        <v>95</v>
      </c>
      <c r="C8" s="53">
        <v>35</v>
      </c>
      <c r="D8" s="6">
        <v>35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3"/>
    </row>
    <row r="9" spans="1:30" ht="18">
      <c r="A9" s="119"/>
      <c r="B9" s="46" t="s">
        <v>68</v>
      </c>
      <c r="C9" s="53">
        <v>100</v>
      </c>
      <c r="D9" s="6">
        <v>100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3"/>
    </row>
    <row r="10" spans="1:30" ht="18">
      <c r="A10" s="119"/>
      <c r="B10" s="46" t="s">
        <v>58</v>
      </c>
      <c r="C10" s="53">
        <v>8</v>
      </c>
      <c r="D10" s="6">
        <v>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8"/>
    </row>
    <row r="11" spans="1:30" ht="18">
      <c r="A11" s="119"/>
      <c r="B11" s="46" t="s">
        <v>129</v>
      </c>
      <c r="C11" s="53">
        <v>0.3</v>
      </c>
      <c r="D11" s="6">
        <v>0.3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38"/>
    </row>
    <row r="12" spans="1:30" ht="18">
      <c r="A12" s="120"/>
      <c r="B12" s="46" t="s">
        <v>96</v>
      </c>
      <c r="C12" s="53">
        <v>6.7</v>
      </c>
      <c r="D12" s="6">
        <v>6.7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43"/>
    </row>
    <row r="13" spans="1:30" ht="18">
      <c r="A13" s="118" t="s">
        <v>164</v>
      </c>
      <c r="B13" s="50" t="s">
        <v>39</v>
      </c>
      <c r="C13" s="124">
        <v>200</v>
      </c>
      <c r="D13" s="129"/>
      <c r="E13" s="8">
        <v>12</v>
      </c>
      <c r="F13" s="1">
        <v>8</v>
      </c>
      <c r="G13" s="13">
        <v>56.8</v>
      </c>
      <c r="H13" s="13">
        <v>769</v>
      </c>
      <c r="I13" s="13">
        <v>1.2E-2</v>
      </c>
      <c r="J13" s="13">
        <v>0.14199999999999999</v>
      </c>
      <c r="K13" s="13">
        <v>1.2E-2</v>
      </c>
      <c r="L13" s="13">
        <v>66.897000000000006</v>
      </c>
      <c r="M13" s="13">
        <v>55.06</v>
      </c>
      <c r="N13" s="13">
        <v>4.55</v>
      </c>
      <c r="O13" s="13">
        <v>5.8999999999999997E-2</v>
      </c>
      <c r="Q13" s="28"/>
      <c r="R13" s="43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4" spans="1:30" ht="18">
      <c r="A14" s="119"/>
      <c r="B14" s="46" t="s">
        <v>218</v>
      </c>
      <c r="C14" s="53">
        <v>8</v>
      </c>
      <c r="D14" s="6">
        <v>8</v>
      </c>
      <c r="E14" s="6"/>
      <c r="F14" s="8"/>
      <c r="G14" s="6"/>
      <c r="H14" s="6"/>
      <c r="I14" s="6"/>
      <c r="J14" s="6"/>
      <c r="K14" s="6"/>
      <c r="L14" s="6"/>
      <c r="M14" s="6"/>
      <c r="N14" s="6"/>
      <c r="O14" s="6"/>
      <c r="Q14" s="28"/>
      <c r="R14" s="43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 ht="18">
      <c r="A15" s="119"/>
      <c r="B15" s="46" t="s">
        <v>81</v>
      </c>
      <c r="C15" s="53">
        <v>177</v>
      </c>
      <c r="D15" s="6">
        <v>177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3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ht="18">
      <c r="A16" s="120"/>
      <c r="B16" s="46" t="s">
        <v>221</v>
      </c>
      <c r="C16" s="53">
        <v>15</v>
      </c>
      <c r="D16" s="6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43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41" ht="18">
      <c r="A17" s="82"/>
      <c r="B17" s="45" t="s">
        <v>19</v>
      </c>
      <c r="C17" s="124">
        <v>70</v>
      </c>
      <c r="D17" s="12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43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41" ht="18">
      <c r="A18" s="82"/>
      <c r="B18" s="45" t="s">
        <v>17</v>
      </c>
      <c r="C18" s="124">
        <v>20</v>
      </c>
      <c r="D18" s="129"/>
      <c r="E18" s="117">
        <v>3.48</v>
      </c>
      <c r="F18" s="117">
        <v>4.43</v>
      </c>
      <c r="G18" s="117">
        <v>0</v>
      </c>
      <c r="H18" s="117">
        <v>54.6</v>
      </c>
      <c r="I18" s="117">
        <v>0.01</v>
      </c>
      <c r="J18" s="117">
        <v>0.11</v>
      </c>
      <c r="K18" s="117">
        <v>4.7999999999999996E-3</v>
      </c>
      <c r="L18" s="117">
        <v>132</v>
      </c>
      <c r="M18" s="117">
        <v>75</v>
      </c>
      <c r="N18" s="117">
        <v>5.25</v>
      </c>
      <c r="O18" s="117">
        <v>0.15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B18" s="28"/>
      <c r="AC18" s="43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</row>
    <row r="19" spans="1:41" ht="18">
      <c r="A19" s="163" t="s">
        <v>170</v>
      </c>
      <c r="B19" s="45" t="s">
        <v>222</v>
      </c>
      <c r="C19" s="124">
        <v>60</v>
      </c>
      <c r="D19" s="129"/>
      <c r="E19" s="22">
        <v>1.4</v>
      </c>
      <c r="F19" s="22">
        <v>4.3</v>
      </c>
      <c r="G19" s="22">
        <v>8.64</v>
      </c>
      <c r="H19" s="22">
        <v>42.12</v>
      </c>
      <c r="I19" s="22">
        <v>2.4E-2</v>
      </c>
      <c r="J19" s="22">
        <v>0.70899999999999996</v>
      </c>
      <c r="K19" s="22">
        <v>2.8000000000000001E-2</v>
      </c>
      <c r="L19" s="22">
        <v>28.228999999999999</v>
      </c>
      <c r="M19" s="22">
        <v>33.274999999999999</v>
      </c>
      <c r="N19" s="22">
        <v>12.35</v>
      </c>
      <c r="O19" s="22">
        <v>0.193</v>
      </c>
      <c r="Q19" s="28"/>
      <c r="R19" s="43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41" ht="18">
      <c r="A20" s="163"/>
      <c r="B20" s="46" t="s">
        <v>113</v>
      </c>
      <c r="C20" s="124" t="s">
        <v>244</v>
      </c>
      <c r="D20" s="129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Q20" s="28"/>
      <c r="R20" s="43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41" ht="18">
      <c r="A21" s="163"/>
      <c r="B21" s="46" t="s">
        <v>64</v>
      </c>
      <c r="C21" s="55">
        <v>30</v>
      </c>
      <c r="D21" s="56">
        <v>27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43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41" ht="18">
      <c r="A22" s="163"/>
      <c r="B22" s="46" t="s">
        <v>62</v>
      </c>
      <c r="C22" s="55">
        <v>5</v>
      </c>
      <c r="D22" s="56">
        <v>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43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41" ht="18">
      <c r="A23" s="163"/>
      <c r="B23" s="46" t="s">
        <v>72</v>
      </c>
      <c r="C23" s="55">
        <v>3</v>
      </c>
      <c r="D23" s="56">
        <v>3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30"/>
      <c r="R23" s="43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41" ht="18">
      <c r="A24" s="111"/>
      <c r="B24" s="89" t="s">
        <v>20</v>
      </c>
      <c r="C24" s="130">
        <v>500</v>
      </c>
      <c r="D24" s="131"/>
      <c r="E24" s="78">
        <f>SUM(E7:E23)</f>
        <v>26.7</v>
      </c>
      <c r="F24" s="78">
        <f t="shared" ref="F24:O24" si="0">SUM(F7:F23)</f>
        <v>26.080000000000002</v>
      </c>
      <c r="G24" s="78">
        <f t="shared" si="0"/>
        <v>99.13</v>
      </c>
      <c r="H24" s="78">
        <f t="shared" si="0"/>
        <v>1108.2199999999998</v>
      </c>
      <c r="I24" s="78">
        <f t="shared" si="0"/>
        <v>8.6000000000000007E-2</v>
      </c>
      <c r="J24" s="78">
        <f t="shared" si="0"/>
        <v>0.96099999999999997</v>
      </c>
      <c r="K24" s="78">
        <f t="shared" si="0"/>
        <v>8.48E-2</v>
      </c>
      <c r="L24" s="78">
        <f t="shared" si="0"/>
        <v>237.286</v>
      </c>
      <c r="M24" s="78">
        <f t="shared" si="0"/>
        <v>200.00500000000002</v>
      </c>
      <c r="N24" s="78">
        <f t="shared" si="0"/>
        <v>29.65</v>
      </c>
      <c r="O24" s="78">
        <f t="shared" si="0"/>
        <v>0.85200000000000009</v>
      </c>
      <c r="Q24" s="30"/>
      <c r="R24" s="4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41" ht="18">
      <c r="A25" s="130" t="s">
        <v>21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31"/>
      <c r="Q25" s="30"/>
      <c r="R25" s="4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41" ht="28.8">
      <c r="A26" s="118" t="s">
        <v>183</v>
      </c>
      <c r="B26" s="49" t="s">
        <v>240</v>
      </c>
      <c r="C26" s="124">
        <v>60</v>
      </c>
      <c r="D26" s="129"/>
      <c r="E26" s="114">
        <v>1.59</v>
      </c>
      <c r="F26" s="114">
        <v>3.69</v>
      </c>
      <c r="G26" s="114">
        <v>6.24</v>
      </c>
      <c r="H26" s="114">
        <v>83.69</v>
      </c>
      <c r="I26" s="114">
        <v>0.03</v>
      </c>
      <c r="J26" s="114">
        <v>10.06</v>
      </c>
      <c r="K26" s="114">
        <v>0</v>
      </c>
      <c r="L26" s="114">
        <v>11.21</v>
      </c>
      <c r="M26" s="114">
        <v>20.77</v>
      </c>
      <c r="N26" s="114">
        <v>9.76</v>
      </c>
      <c r="O26" s="114">
        <v>0.44</v>
      </c>
      <c r="Q26" s="30"/>
      <c r="R26" s="4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41" ht="18">
      <c r="A27" s="119"/>
      <c r="B27" s="46" t="s">
        <v>241</v>
      </c>
      <c r="C27" s="53">
        <v>56.5</v>
      </c>
      <c r="D27" s="6">
        <v>46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4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41" ht="18">
      <c r="A28" s="119"/>
      <c r="B28" s="46" t="s">
        <v>242</v>
      </c>
      <c r="C28" s="53">
        <v>43.8</v>
      </c>
      <c r="D28" s="6">
        <v>35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41">
      <c r="A29" s="119"/>
      <c r="B29" s="46" t="s">
        <v>120</v>
      </c>
      <c r="C29" s="53">
        <v>15</v>
      </c>
      <c r="D29" s="6">
        <v>13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R29" s="2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41">
      <c r="A30" s="120"/>
      <c r="B30" s="46" t="s">
        <v>79</v>
      </c>
      <c r="C30" s="53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41" ht="28.5" customHeight="1">
      <c r="A31" s="118" t="s">
        <v>209</v>
      </c>
      <c r="B31" s="49" t="s">
        <v>53</v>
      </c>
      <c r="C31" s="124">
        <v>200</v>
      </c>
      <c r="D31" s="129"/>
      <c r="E31" s="8">
        <v>5.39</v>
      </c>
      <c r="F31" s="8">
        <v>6.22</v>
      </c>
      <c r="G31" s="8">
        <v>15.06</v>
      </c>
      <c r="H31" s="8">
        <v>179</v>
      </c>
      <c r="I31" s="8">
        <v>0.18</v>
      </c>
      <c r="J31" s="8">
        <v>4.6500000000000004</v>
      </c>
      <c r="K31" s="8">
        <v>0</v>
      </c>
      <c r="L31" s="8">
        <v>30.46</v>
      </c>
      <c r="M31" s="8">
        <v>69.739999999999995</v>
      </c>
      <c r="N31" s="8">
        <v>28.24</v>
      </c>
      <c r="O31" s="8">
        <v>1.62</v>
      </c>
    </row>
    <row r="32" spans="1:41">
      <c r="A32" s="119"/>
      <c r="B32" s="46" t="s">
        <v>63</v>
      </c>
      <c r="C32" s="53">
        <v>91</v>
      </c>
      <c r="D32" s="6">
        <v>71.900000000000006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119"/>
      <c r="B33" s="46" t="s">
        <v>105</v>
      </c>
      <c r="C33" s="53">
        <v>22.2</v>
      </c>
      <c r="D33" s="6">
        <v>22.2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19"/>
      <c r="B34" s="46" t="s">
        <v>64</v>
      </c>
      <c r="C34" s="53">
        <v>12</v>
      </c>
      <c r="D34" s="6">
        <v>10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19"/>
      <c r="B35" s="46" t="s">
        <v>65</v>
      </c>
      <c r="C35" s="53">
        <v>10.6</v>
      </c>
      <c r="D35" s="6">
        <v>8.6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19"/>
      <c r="B36" s="46" t="s">
        <v>120</v>
      </c>
      <c r="C36" s="53">
        <v>0.3</v>
      </c>
      <c r="D36" s="6">
        <v>0.3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119"/>
      <c r="B37" s="46" t="s">
        <v>219</v>
      </c>
      <c r="C37" s="53">
        <v>84</v>
      </c>
      <c r="D37" s="6">
        <v>82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20"/>
      <c r="B38" s="46" t="s">
        <v>58</v>
      </c>
      <c r="C38" s="53">
        <v>5</v>
      </c>
      <c r="D38" s="6">
        <v>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18" t="s">
        <v>187</v>
      </c>
      <c r="B39" s="45" t="s">
        <v>54</v>
      </c>
      <c r="C39" s="124">
        <v>90</v>
      </c>
      <c r="D39" s="129"/>
      <c r="E39" s="8">
        <v>8.1199999999999992</v>
      </c>
      <c r="F39" s="8">
        <v>10.29</v>
      </c>
      <c r="G39" s="8">
        <v>6.54</v>
      </c>
      <c r="H39" s="8">
        <v>105.32</v>
      </c>
      <c r="I39" s="8">
        <v>0.04</v>
      </c>
      <c r="J39" s="8">
        <v>0.77</v>
      </c>
      <c r="K39" s="8">
        <v>3</v>
      </c>
      <c r="L39" s="8">
        <v>10.3</v>
      </c>
      <c r="M39" s="8">
        <v>67.400000000000006</v>
      </c>
      <c r="N39" s="8">
        <v>8</v>
      </c>
      <c r="O39" s="8">
        <v>0.43</v>
      </c>
    </row>
    <row r="40" spans="1:15">
      <c r="A40" s="119"/>
      <c r="B40" s="46" t="s">
        <v>101</v>
      </c>
      <c r="C40" s="53">
        <v>72.5</v>
      </c>
      <c r="D40" s="6">
        <v>68.5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119"/>
      <c r="B41" s="46" t="s">
        <v>64</v>
      </c>
      <c r="C41" s="53">
        <v>12</v>
      </c>
      <c r="D41" s="6">
        <v>10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>
      <c r="A42" s="119"/>
      <c r="B42" s="46" t="s">
        <v>65</v>
      </c>
      <c r="C42" s="53">
        <v>9.6</v>
      </c>
      <c r="D42" s="6">
        <v>7.6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119"/>
      <c r="B43" s="46" t="s">
        <v>79</v>
      </c>
      <c r="C43" s="53">
        <v>3.6</v>
      </c>
      <c r="D43" s="6">
        <v>3.6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120"/>
      <c r="B44" s="46" t="s">
        <v>120</v>
      </c>
      <c r="C44" s="53">
        <v>0.3</v>
      </c>
      <c r="D44" s="6">
        <v>0.3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121" t="s">
        <v>175</v>
      </c>
      <c r="B45" s="45" t="s">
        <v>55</v>
      </c>
      <c r="C45" s="124">
        <v>150</v>
      </c>
      <c r="D45" s="129"/>
      <c r="E45" s="8">
        <v>5.0599999999999996</v>
      </c>
      <c r="F45" s="8">
        <v>6.8</v>
      </c>
      <c r="G45" s="8">
        <v>26.45</v>
      </c>
      <c r="H45" s="8">
        <v>145.25</v>
      </c>
      <c r="I45" s="8">
        <v>0.14000000000000001</v>
      </c>
      <c r="J45" s="8">
        <v>18.170000000000002</v>
      </c>
      <c r="K45" s="8">
        <v>25.5</v>
      </c>
      <c r="L45" s="8">
        <v>36.979999999999997</v>
      </c>
      <c r="M45" s="8">
        <v>27.75</v>
      </c>
      <c r="N45" s="8">
        <v>86.6</v>
      </c>
      <c r="O45" s="8">
        <v>0.01</v>
      </c>
    </row>
    <row r="46" spans="1:15">
      <c r="A46" s="122"/>
      <c r="B46" s="46" t="s">
        <v>63</v>
      </c>
      <c r="C46" s="53">
        <v>140</v>
      </c>
      <c r="D46" s="6">
        <v>120</v>
      </c>
      <c r="E46" s="53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122"/>
      <c r="B47" s="46" t="s">
        <v>68</v>
      </c>
      <c r="C47" s="53">
        <v>24.4</v>
      </c>
      <c r="D47" s="6">
        <v>24.4</v>
      </c>
      <c r="E47" s="53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122"/>
      <c r="B48" s="46" t="s">
        <v>120</v>
      </c>
      <c r="C48" s="53">
        <v>0.3</v>
      </c>
      <c r="D48" s="6">
        <v>0.3</v>
      </c>
      <c r="E48" s="53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23"/>
      <c r="B49" s="46" t="s">
        <v>58</v>
      </c>
      <c r="C49" s="53">
        <v>5.3</v>
      </c>
      <c r="D49" s="6">
        <v>5.3</v>
      </c>
      <c r="E49" s="53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118"/>
      <c r="B50" s="45" t="s">
        <v>126</v>
      </c>
      <c r="C50" s="124">
        <v>200</v>
      </c>
      <c r="D50" s="129"/>
      <c r="E50" s="8">
        <v>0.74</v>
      </c>
      <c r="F50" s="8">
        <v>0</v>
      </c>
      <c r="G50" s="8">
        <v>21.56</v>
      </c>
      <c r="H50" s="8">
        <v>89.48</v>
      </c>
      <c r="I50" s="8">
        <v>3.2000000000000001E-2</v>
      </c>
      <c r="J50" s="8">
        <v>0.12</v>
      </c>
      <c r="K50" s="8">
        <v>0</v>
      </c>
      <c r="L50" s="8">
        <v>8.8699999999999992</v>
      </c>
      <c r="M50" s="8">
        <v>10.89</v>
      </c>
      <c r="N50" s="8">
        <v>23.4</v>
      </c>
      <c r="O50" s="8">
        <v>0.216</v>
      </c>
    </row>
    <row r="51" spans="1:15">
      <c r="A51" s="120"/>
      <c r="B51" s="46" t="s">
        <v>112</v>
      </c>
      <c r="C51" s="53">
        <v>200</v>
      </c>
      <c r="D51" s="6">
        <v>200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>
      <c r="A52" s="27"/>
      <c r="B52" s="45" t="s">
        <v>19</v>
      </c>
      <c r="C52" s="124">
        <v>50</v>
      </c>
      <c r="D52" s="129"/>
      <c r="E52" s="17">
        <v>3.8</v>
      </c>
      <c r="F52" s="22">
        <v>0.45</v>
      </c>
      <c r="G52" s="22">
        <v>24.9</v>
      </c>
      <c r="H52" s="22">
        <v>113.22</v>
      </c>
      <c r="I52" s="22">
        <v>0.08</v>
      </c>
      <c r="J52" s="22">
        <v>0</v>
      </c>
      <c r="K52" s="22">
        <v>0</v>
      </c>
      <c r="L52" s="22">
        <v>13.02</v>
      </c>
      <c r="M52" s="22">
        <v>41.5</v>
      </c>
      <c r="N52" s="22">
        <v>17.53</v>
      </c>
      <c r="O52" s="22">
        <v>0.8</v>
      </c>
    </row>
    <row r="53" spans="1:15">
      <c r="A53" s="27"/>
      <c r="B53" s="45" t="s">
        <v>24</v>
      </c>
      <c r="C53" s="124">
        <v>50</v>
      </c>
      <c r="D53" s="129"/>
      <c r="E53" s="22">
        <v>2.75</v>
      </c>
      <c r="F53" s="22">
        <v>0.5</v>
      </c>
      <c r="G53" s="22">
        <v>17</v>
      </c>
      <c r="H53" s="22">
        <v>107</v>
      </c>
      <c r="I53" s="22">
        <v>0.09</v>
      </c>
      <c r="J53" s="22">
        <v>0</v>
      </c>
      <c r="K53" s="22">
        <v>0</v>
      </c>
      <c r="L53" s="22">
        <v>10.5</v>
      </c>
      <c r="M53" s="22">
        <v>87</v>
      </c>
      <c r="N53" s="22">
        <v>28.5</v>
      </c>
      <c r="O53" s="22">
        <v>1.8</v>
      </c>
    </row>
    <row r="54" spans="1:15">
      <c r="A54" s="27"/>
      <c r="B54" s="45" t="s">
        <v>26</v>
      </c>
      <c r="C54" s="160">
        <f>C53+C52+C50+C45+C39+C31+C26</f>
        <v>800</v>
      </c>
      <c r="D54" s="161"/>
      <c r="E54" s="106">
        <f t="shared" ref="E54:O54" si="1">SUM(E26:E53)</f>
        <v>27.449999999999996</v>
      </c>
      <c r="F54" s="78">
        <f t="shared" si="1"/>
        <v>27.95</v>
      </c>
      <c r="G54" s="78">
        <f t="shared" si="1"/>
        <v>117.75</v>
      </c>
      <c r="H54" s="78">
        <f t="shared" si="1"/>
        <v>822.96</v>
      </c>
      <c r="I54" s="78">
        <f t="shared" si="1"/>
        <v>0.59199999999999997</v>
      </c>
      <c r="J54" s="5">
        <f t="shared" si="1"/>
        <v>33.770000000000003</v>
      </c>
      <c r="K54" s="5">
        <f t="shared" si="1"/>
        <v>28.5</v>
      </c>
      <c r="L54" s="5">
        <f t="shared" si="1"/>
        <v>121.33999999999999</v>
      </c>
      <c r="M54" s="5">
        <f t="shared" si="1"/>
        <v>325.05</v>
      </c>
      <c r="N54" s="5">
        <f t="shared" si="1"/>
        <v>202.03</v>
      </c>
      <c r="O54" s="5">
        <f t="shared" si="1"/>
        <v>5.3159999999999998</v>
      </c>
    </row>
    <row r="55" spans="1:15">
      <c r="A55" s="27"/>
      <c r="B55" s="4" t="s">
        <v>156</v>
      </c>
      <c r="C55" s="152">
        <f>C54+C24</f>
        <v>1300</v>
      </c>
      <c r="D55" s="151"/>
      <c r="E55" s="33">
        <f>SUM(E24+E54)</f>
        <v>54.149999999999991</v>
      </c>
      <c r="F55" s="33">
        <f t="shared" ref="F55:O55" si="2">SUM(F24+F54)</f>
        <v>54.03</v>
      </c>
      <c r="G55" s="33">
        <f t="shared" si="2"/>
        <v>216.88</v>
      </c>
      <c r="H55" s="33">
        <f t="shared" si="2"/>
        <v>1931.1799999999998</v>
      </c>
      <c r="I55" s="33">
        <f t="shared" si="2"/>
        <v>0.67799999999999994</v>
      </c>
      <c r="J55" s="33">
        <f t="shared" si="2"/>
        <v>34.731000000000002</v>
      </c>
      <c r="K55" s="33">
        <f t="shared" si="2"/>
        <v>28.584800000000001</v>
      </c>
      <c r="L55" s="33">
        <f t="shared" si="2"/>
        <v>358.62599999999998</v>
      </c>
      <c r="M55" s="33">
        <f t="shared" si="2"/>
        <v>525.05500000000006</v>
      </c>
      <c r="N55" s="33">
        <f t="shared" si="2"/>
        <v>231.68</v>
      </c>
      <c r="O55" s="33">
        <f t="shared" si="2"/>
        <v>6.1680000000000001</v>
      </c>
    </row>
    <row r="56" spans="1:15">
      <c r="A56" s="124" t="s">
        <v>114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9"/>
    </row>
    <row r="57" spans="1:15">
      <c r="A57" s="27"/>
      <c r="B57" s="45" t="s">
        <v>137</v>
      </c>
      <c r="C57" s="130">
        <v>50</v>
      </c>
      <c r="D57" s="131"/>
      <c r="E57" s="87">
        <v>13.78</v>
      </c>
      <c r="F57" s="87">
        <v>12.64</v>
      </c>
      <c r="G57" s="87">
        <v>60.11</v>
      </c>
      <c r="H57" s="87">
        <v>394.55</v>
      </c>
      <c r="I57" s="87">
        <v>0.17</v>
      </c>
      <c r="J57" s="87">
        <v>0</v>
      </c>
      <c r="K57" s="87">
        <v>0.15</v>
      </c>
      <c r="L57" s="87">
        <v>215.99</v>
      </c>
      <c r="M57" s="87">
        <v>217</v>
      </c>
      <c r="N57" s="87">
        <v>42.91</v>
      </c>
      <c r="O57" s="87">
        <v>1.74</v>
      </c>
    </row>
    <row r="58" spans="1:15">
      <c r="A58" s="27"/>
      <c r="B58" s="45" t="s">
        <v>30</v>
      </c>
      <c r="C58" s="124" t="s">
        <v>228</v>
      </c>
      <c r="D58" s="129"/>
      <c r="E58" s="87">
        <v>3.84</v>
      </c>
      <c r="F58" s="87">
        <v>2.36</v>
      </c>
      <c r="G58" s="87">
        <v>12.725</v>
      </c>
      <c r="H58" s="87">
        <v>56.033000000000001</v>
      </c>
      <c r="I58" s="87">
        <v>0.02</v>
      </c>
      <c r="J58" s="87">
        <v>0.08</v>
      </c>
      <c r="K58" s="87">
        <v>0</v>
      </c>
      <c r="L58" s="87">
        <v>3.0939999999999999</v>
      </c>
      <c r="M58" s="87">
        <v>2.7949999999999999</v>
      </c>
      <c r="N58" s="87">
        <v>0.55000000000000004</v>
      </c>
      <c r="O58" s="87">
        <v>2E-3</v>
      </c>
    </row>
    <row r="59" spans="1:15">
      <c r="A59" s="27"/>
      <c r="B59" s="45" t="s">
        <v>113</v>
      </c>
      <c r="C59" s="124">
        <v>85</v>
      </c>
      <c r="D59" s="129"/>
      <c r="E59" s="87">
        <v>2.12</v>
      </c>
      <c r="F59" s="87">
        <v>4.75</v>
      </c>
      <c r="G59" s="87">
        <v>11.8</v>
      </c>
      <c r="H59" s="87">
        <v>85</v>
      </c>
      <c r="I59" s="87">
        <v>0.03</v>
      </c>
      <c r="J59" s="87">
        <v>10</v>
      </c>
      <c r="K59" s="87"/>
      <c r="L59" s="87">
        <v>13.05</v>
      </c>
      <c r="M59" s="87">
        <v>11</v>
      </c>
      <c r="N59" s="87">
        <v>9</v>
      </c>
      <c r="O59" s="87">
        <v>2.2000000000000002</v>
      </c>
    </row>
    <row r="60" spans="1:15">
      <c r="A60" s="27"/>
      <c r="B60" s="45" t="s">
        <v>119</v>
      </c>
      <c r="C60" s="149">
        <v>300</v>
      </c>
      <c r="D60" s="150"/>
      <c r="E60" s="78">
        <f t="shared" ref="E60:O60" si="3">SUM(E57:E59)</f>
        <v>19.739999999999998</v>
      </c>
      <c r="F60" s="78">
        <f t="shared" si="3"/>
        <v>19.75</v>
      </c>
      <c r="G60" s="78">
        <f t="shared" si="3"/>
        <v>84.634999999999991</v>
      </c>
      <c r="H60" s="78">
        <f t="shared" si="3"/>
        <v>535.58300000000008</v>
      </c>
      <c r="I60" s="16">
        <f t="shared" si="3"/>
        <v>0.22</v>
      </c>
      <c r="J60" s="16">
        <f t="shared" si="3"/>
        <v>10.08</v>
      </c>
      <c r="K60" s="16">
        <f t="shared" si="3"/>
        <v>0.15</v>
      </c>
      <c r="L60" s="16">
        <f t="shared" si="3"/>
        <v>232.13400000000001</v>
      </c>
      <c r="M60" s="16">
        <f t="shared" si="3"/>
        <v>230.79499999999999</v>
      </c>
      <c r="N60" s="16">
        <f t="shared" si="3"/>
        <v>52.459999999999994</v>
      </c>
      <c r="O60" s="16">
        <f t="shared" si="3"/>
        <v>3.9420000000000002</v>
      </c>
    </row>
    <row r="61" spans="1:15">
      <c r="A61" s="27"/>
      <c r="B61" s="45" t="s">
        <v>27</v>
      </c>
      <c r="C61" s="152">
        <f>C60+C55</f>
        <v>1600</v>
      </c>
      <c r="D61" s="151"/>
      <c r="E61" s="5">
        <f t="shared" ref="E61:O61" si="4">SUM(E24,E54,E60)</f>
        <v>73.889999999999986</v>
      </c>
      <c r="F61" s="16">
        <f t="shared" si="4"/>
        <v>73.78</v>
      </c>
      <c r="G61" s="16">
        <f t="shared" si="4"/>
        <v>301.51499999999999</v>
      </c>
      <c r="H61" s="16">
        <f t="shared" si="4"/>
        <v>2466.7629999999999</v>
      </c>
      <c r="I61" s="16">
        <f t="shared" si="4"/>
        <v>0.89799999999999991</v>
      </c>
      <c r="J61" s="16">
        <f t="shared" si="4"/>
        <v>44.811</v>
      </c>
      <c r="K61" s="16">
        <f t="shared" si="4"/>
        <v>28.7348</v>
      </c>
      <c r="L61" s="16">
        <f t="shared" si="4"/>
        <v>590.76</v>
      </c>
      <c r="M61" s="16">
        <f t="shared" si="4"/>
        <v>755.85</v>
      </c>
      <c r="N61" s="16">
        <f t="shared" si="4"/>
        <v>284.14</v>
      </c>
      <c r="O61" s="16">
        <f t="shared" si="4"/>
        <v>10.11</v>
      </c>
    </row>
  </sheetData>
  <mergeCells count="39">
    <mergeCell ref="I4:K4"/>
    <mergeCell ref="L4:O4"/>
    <mergeCell ref="A19:A23"/>
    <mergeCell ref="C24:D24"/>
    <mergeCell ref="C18:D18"/>
    <mergeCell ref="C17:D17"/>
    <mergeCell ref="C20:D20"/>
    <mergeCell ref="C31:D31"/>
    <mergeCell ref="C39:D39"/>
    <mergeCell ref="C45:D45"/>
    <mergeCell ref="C50:D50"/>
    <mergeCell ref="A4:A5"/>
    <mergeCell ref="A6:O6"/>
    <mergeCell ref="A7:A12"/>
    <mergeCell ref="A13:A16"/>
    <mergeCell ref="A25:O25"/>
    <mergeCell ref="C4:D4"/>
    <mergeCell ref="C7:D7"/>
    <mergeCell ref="C13:D13"/>
    <mergeCell ref="C19:D19"/>
    <mergeCell ref="B4:B5"/>
    <mergeCell ref="E4:G4"/>
    <mergeCell ref="H4:H5"/>
    <mergeCell ref="C60:D60"/>
    <mergeCell ref="C61:D61"/>
    <mergeCell ref="C59:D59"/>
    <mergeCell ref="A26:A30"/>
    <mergeCell ref="A31:A38"/>
    <mergeCell ref="A39:A44"/>
    <mergeCell ref="A45:A49"/>
    <mergeCell ref="A50:A51"/>
    <mergeCell ref="C53:D53"/>
    <mergeCell ref="C57:D57"/>
    <mergeCell ref="C58:D58"/>
    <mergeCell ref="A56:O56"/>
    <mergeCell ref="C52:D52"/>
    <mergeCell ref="C54:D54"/>
    <mergeCell ref="C55:D55"/>
    <mergeCell ref="C26:D26"/>
  </mergeCells>
  <pageMargins left="0.70866141732283472" right="0.70866141732283472" top="0.15748031496062992" bottom="0.15748031496062992" header="0.31496062992125984" footer="0.31496062992125984"/>
  <pageSetup paperSize="9" scale="60" fitToHeight="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67"/>
  <sheetViews>
    <sheetView topLeftCell="A28" workbookViewId="0">
      <selection activeCell="E13" sqref="E13"/>
    </sheetView>
  </sheetViews>
  <sheetFormatPr defaultRowHeight="14.4"/>
  <cols>
    <col min="1" max="1" width="15.88671875" customWidth="1"/>
    <col min="2" max="2" width="25.109375" customWidth="1"/>
    <col min="3" max="3" width="12.33203125" customWidth="1"/>
    <col min="7" max="7" width="14.5546875" customWidth="1"/>
    <col min="8" max="8" width="16.109375" customWidth="1"/>
    <col min="9" max="9" width="8.6640625" customWidth="1"/>
    <col min="10" max="10" width="9" customWidth="1"/>
    <col min="11" max="11" width="8.109375" customWidth="1"/>
    <col min="12" max="12" width="8.44140625" customWidth="1"/>
    <col min="13" max="13" width="6.109375" customWidth="1"/>
    <col min="14" max="14" width="7.109375" customWidth="1"/>
    <col min="15" max="15" width="9.5546875" customWidth="1"/>
    <col min="17" max="17" width="27" customWidth="1"/>
  </cols>
  <sheetData>
    <row r="1" spans="1:18">
      <c r="A1" s="3" t="s">
        <v>210</v>
      </c>
      <c r="B1" s="3"/>
    </row>
    <row r="2" spans="1:18">
      <c r="A2" s="3" t="s">
        <v>203</v>
      </c>
      <c r="B2" s="3"/>
    </row>
    <row r="3" spans="1:18" ht="15.6">
      <c r="A3" s="57" t="s">
        <v>239</v>
      </c>
      <c r="B3" s="5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118"/>
      <c r="B4" s="129" t="s">
        <v>0</v>
      </c>
      <c r="C4" s="124" t="s">
        <v>153</v>
      </c>
      <c r="D4" s="129"/>
      <c r="E4" s="132" t="s">
        <v>1</v>
      </c>
      <c r="F4" s="132"/>
      <c r="G4" s="132"/>
      <c r="H4" s="140" t="s">
        <v>14</v>
      </c>
      <c r="I4" s="132" t="s">
        <v>2</v>
      </c>
      <c r="J4" s="132"/>
      <c r="K4" s="132"/>
      <c r="L4" s="132" t="s">
        <v>3</v>
      </c>
      <c r="M4" s="132"/>
      <c r="N4" s="132"/>
      <c r="O4" s="132"/>
    </row>
    <row r="5" spans="1:18">
      <c r="A5" s="120"/>
      <c r="B5" s="129"/>
      <c r="C5" s="31" t="s">
        <v>154</v>
      </c>
      <c r="D5" s="47" t="s">
        <v>155</v>
      </c>
      <c r="E5" s="5" t="s">
        <v>4</v>
      </c>
      <c r="F5" s="5" t="s">
        <v>5</v>
      </c>
      <c r="G5" s="5" t="s">
        <v>6</v>
      </c>
      <c r="H5" s="141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>
      <c r="A6" s="12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Q6" s="25"/>
      <c r="R6" s="25"/>
    </row>
    <row r="7" spans="1:18" ht="18">
      <c r="A7" s="118" t="s">
        <v>176</v>
      </c>
      <c r="B7" s="45" t="s">
        <v>37</v>
      </c>
      <c r="C7" s="124">
        <v>150</v>
      </c>
      <c r="D7" s="129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28"/>
      <c r="R7" s="43"/>
    </row>
    <row r="8" spans="1:18" ht="18">
      <c r="A8" s="119"/>
      <c r="B8" s="46" t="s">
        <v>86</v>
      </c>
      <c r="C8" s="53">
        <v>40</v>
      </c>
      <c r="D8" s="6">
        <v>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3"/>
    </row>
    <row r="9" spans="1:18" ht="18">
      <c r="A9" s="119"/>
      <c r="B9" s="46" t="s">
        <v>68</v>
      </c>
      <c r="C9" s="53">
        <v>99.7</v>
      </c>
      <c r="D9" s="6">
        <v>99.7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3"/>
    </row>
    <row r="10" spans="1:18" ht="18">
      <c r="A10" s="119"/>
      <c r="B10" s="46" t="s">
        <v>58</v>
      </c>
      <c r="C10" s="53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8"/>
    </row>
    <row r="11" spans="1:18" ht="18">
      <c r="A11" s="120"/>
      <c r="B11" s="46" t="s">
        <v>120</v>
      </c>
      <c r="C11" s="53">
        <v>0.3</v>
      </c>
      <c r="D11" s="6">
        <v>0.3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3"/>
    </row>
    <row r="12" spans="1:18" ht="18">
      <c r="A12" s="118" t="s">
        <v>198</v>
      </c>
      <c r="B12" s="45" t="s">
        <v>137</v>
      </c>
      <c r="C12" s="130">
        <v>80</v>
      </c>
      <c r="D12" s="131"/>
      <c r="E12" s="83">
        <v>13.78</v>
      </c>
      <c r="F12" s="83">
        <v>12.64</v>
      </c>
      <c r="G12" s="83">
        <v>60.11</v>
      </c>
      <c r="H12" s="83">
        <v>394.55</v>
      </c>
      <c r="I12" s="83">
        <v>0.17</v>
      </c>
      <c r="J12" s="83">
        <v>0</v>
      </c>
      <c r="K12" s="83">
        <v>0.15</v>
      </c>
      <c r="L12" s="83">
        <v>215.99</v>
      </c>
      <c r="M12" s="83">
        <v>217</v>
      </c>
      <c r="N12" s="83">
        <v>42.91</v>
      </c>
      <c r="O12" s="83">
        <v>1.74</v>
      </c>
      <c r="Q12" s="28"/>
      <c r="R12" s="43"/>
    </row>
    <row r="13" spans="1:18" ht="18">
      <c r="A13" s="119"/>
      <c r="B13" s="46" t="s">
        <v>138</v>
      </c>
      <c r="C13" s="53">
        <v>15</v>
      </c>
      <c r="D13" s="6">
        <v>15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Q13" s="28"/>
      <c r="R13" s="43"/>
    </row>
    <row r="14" spans="1:18" ht="18">
      <c r="A14" s="119"/>
      <c r="B14" s="46" t="s">
        <v>139</v>
      </c>
      <c r="C14" s="53">
        <v>50</v>
      </c>
      <c r="D14" s="6">
        <v>50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Q14" s="28"/>
      <c r="R14" s="43"/>
    </row>
    <row r="15" spans="1:18" ht="18">
      <c r="A15" s="120"/>
      <c r="B15" s="46" t="s">
        <v>58</v>
      </c>
      <c r="C15" s="53">
        <v>15</v>
      </c>
      <c r="D15" s="6">
        <v>15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3"/>
    </row>
    <row r="16" spans="1:18" ht="18">
      <c r="A16" s="118" t="s">
        <v>177</v>
      </c>
      <c r="B16" s="50" t="s">
        <v>39</v>
      </c>
      <c r="C16" s="124">
        <v>200</v>
      </c>
      <c r="D16" s="129"/>
      <c r="E16" s="8">
        <v>1.7669999999999999</v>
      </c>
      <c r="F16" s="8">
        <v>1.363</v>
      </c>
      <c r="G16" s="8">
        <v>23.78</v>
      </c>
      <c r="H16" s="8">
        <v>105.26</v>
      </c>
      <c r="I16" s="8">
        <v>1.2E-2</v>
      </c>
      <c r="J16" s="8">
        <v>0.14199999999999999</v>
      </c>
      <c r="K16" s="8">
        <v>1.2E-2</v>
      </c>
      <c r="L16" s="8">
        <v>66.897000000000006</v>
      </c>
      <c r="M16" s="8">
        <v>55.055</v>
      </c>
      <c r="N16" s="8">
        <v>4.55</v>
      </c>
      <c r="O16" s="8">
        <v>5.8999999999999997E-2</v>
      </c>
      <c r="Q16" s="28"/>
      <c r="R16" s="43"/>
    </row>
    <row r="17" spans="1:18" ht="18">
      <c r="A17" s="119"/>
      <c r="B17" s="46" t="s">
        <v>87</v>
      </c>
      <c r="C17" s="53">
        <v>8</v>
      </c>
      <c r="D17" s="6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43"/>
    </row>
    <row r="18" spans="1:18" ht="18">
      <c r="A18" s="119"/>
      <c r="B18" s="46" t="s">
        <v>68</v>
      </c>
      <c r="C18" s="53">
        <v>177</v>
      </c>
      <c r="D18" s="6">
        <v>177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43"/>
    </row>
    <row r="19" spans="1:18" ht="18">
      <c r="A19" s="120"/>
      <c r="B19" s="46" t="s">
        <v>72</v>
      </c>
      <c r="C19" s="53">
        <v>15</v>
      </c>
      <c r="D19" s="6">
        <v>15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43"/>
    </row>
    <row r="20" spans="1:18" ht="18">
      <c r="A20" s="27"/>
      <c r="B20" s="45" t="s">
        <v>19</v>
      </c>
      <c r="C20" s="124">
        <v>70</v>
      </c>
      <c r="D20" s="129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43"/>
    </row>
    <row r="21" spans="1:18" ht="18">
      <c r="A21" s="27"/>
      <c r="B21" s="45" t="s">
        <v>128</v>
      </c>
      <c r="C21" s="124">
        <v>100</v>
      </c>
      <c r="D21" s="129"/>
      <c r="E21" s="20">
        <v>1.1000000000000001</v>
      </c>
      <c r="F21" s="20">
        <v>0.2</v>
      </c>
      <c r="G21" s="20">
        <v>3.8</v>
      </c>
      <c r="H21" s="20">
        <v>24</v>
      </c>
      <c r="I21" s="20">
        <v>0.06</v>
      </c>
      <c r="J21" s="20">
        <v>25</v>
      </c>
      <c r="K21" s="20">
        <v>0</v>
      </c>
      <c r="L21" s="20">
        <v>14</v>
      </c>
      <c r="M21" s="20">
        <v>20</v>
      </c>
      <c r="N21" s="20">
        <v>26</v>
      </c>
      <c r="O21" s="20">
        <v>0.5</v>
      </c>
      <c r="Q21" s="28"/>
      <c r="R21" s="43"/>
    </row>
    <row r="22" spans="1:18" ht="18">
      <c r="A22" s="27"/>
      <c r="B22" s="45" t="s">
        <v>20</v>
      </c>
      <c r="C22" s="130">
        <v>600</v>
      </c>
      <c r="D22" s="131"/>
      <c r="E22" s="78">
        <f>SUM(E7:E21)</f>
        <v>34.716999999999999</v>
      </c>
      <c r="F22" s="78">
        <f t="shared" ref="F22:O22" si="0">SUM(F7:F21)</f>
        <v>36.813000000000002</v>
      </c>
      <c r="G22" s="78">
        <f t="shared" si="0"/>
        <v>115.24</v>
      </c>
      <c r="H22" s="78">
        <f t="shared" si="0"/>
        <v>904.96</v>
      </c>
      <c r="I22" s="20">
        <f t="shared" si="0"/>
        <v>0.42200000000000004</v>
      </c>
      <c r="J22" s="20">
        <f t="shared" si="0"/>
        <v>25.391999999999999</v>
      </c>
      <c r="K22" s="20">
        <f t="shared" si="0"/>
        <v>345.16199999999998</v>
      </c>
      <c r="L22" s="20">
        <f t="shared" si="0"/>
        <v>424.10699999999997</v>
      </c>
      <c r="M22" s="20">
        <f t="shared" si="0"/>
        <v>594.05499999999995</v>
      </c>
      <c r="N22" s="20">
        <f t="shared" si="0"/>
        <v>110.49</v>
      </c>
      <c r="O22" s="20">
        <f t="shared" si="0"/>
        <v>6.0389999999999997</v>
      </c>
      <c r="Q22" s="28"/>
      <c r="R22" s="43"/>
    </row>
    <row r="23" spans="1:18" ht="18">
      <c r="A23" s="124" t="s">
        <v>21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9"/>
      <c r="Q23" s="28"/>
      <c r="R23" s="43"/>
    </row>
    <row r="24" spans="1:18" ht="18">
      <c r="A24" s="118" t="s">
        <v>188</v>
      </c>
      <c r="B24" s="45" t="s">
        <v>22</v>
      </c>
      <c r="C24" s="124">
        <v>60</v>
      </c>
      <c r="D24" s="129"/>
      <c r="E24" s="8">
        <v>1.86</v>
      </c>
      <c r="F24" s="8">
        <v>5.65</v>
      </c>
      <c r="G24" s="8">
        <v>5.05</v>
      </c>
      <c r="H24" s="8">
        <v>56.34</v>
      </c>
      <c r="I24" s="8">
        <v>0.01</v>
      </c>
      <c r="J24" s="8">
        <v>5.7</v>
      </c>
      <c r="K24" s="8">
        <v>0</v>
      </c>
      <c r="L24" s="8">
        <v>21.09</v>
      </c>
      <c r="M24" s="8">
        <v>24.58</v>
      </c>
      <c r="N24" s="8">
        <v>12.54</v>
      </c>
      <c r="O24" s="8">
        <v>0.8</v>
      </c>
      <c r="Q24" s="28"/>
      <c r="R24" s="43"/>
    </row>
    <row r="25" spans="1:18" ht="18">
      <c r="A25" s="119"/>
      <c r="B25" s="46" t="s">
        <v>61</v>
      </c>
      <c r="C25" s="53">
        <v>67</v>
      </c>
      <c r="D25" s="6">
        <v>57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8"/>
      <c r="R25" s="43"/>
    </row>
    <row r="26" spans="1:18" ht="18">
      <c r="A26" s="120"/>
      <c r="B26" s="46" t="s">
        <v>62</v>
      </c>
      <c r="C26" s="53">
        <v>3</v>
      </c>
      <c r="D26" s="6">
        <v>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28"/>
      <c r="R26" s="43"/>
    </row>
    <row r="27" spans="1:18" ht="28.8">
      <c r="A27" s="118" t="s">
        <v>189</v>
      </c>
      <c r="B27" s="49" t="s">
        <v>56</v>
      </c>
      <c r="C27" s="124">
        <v>200</v>
      </c>
      <c r="D27" s="129"/>
      <c r="E27" s="8">
        <v>2.15</v>
      </c>
      <c r="F27" s="8">
        <v>4.2699999999999996</v>
      </c>
      <c r="G27" s="8">
        <v>13.71</v>
      </c>
      <c r="H27" s="8">
        <v>83.8</v>
      </c>
      <c r="I27" s="8">
        <v>0.09</v>
      </c>
      <c r="J27" s="8">
        <v>6.6</v>
      </c>
      <c r="K27" s="8">
        <v>0</v>
      </c>
      <c r="L27" s="8">
        <v>19.68</v>
      </c>
      <c r="M27" s="8">
        <v>53.32</v>
      </c>
      <c r="N27" s="8">
        <v>21.6</v>
      </c>
      <c r="O27" s="8">
        <v>0.87</v>
      </c>
      <c r="Q27" s="30"/>
      <c r="R27" s="43"/>
    </row>
    <row r="28" spans="1:18" ht="18">
      <c r="A28" s="119"/>
      <c r="B28" s="46" t="s">
        <v>63</v>
      </c>
      <c r="C28" s="53">
        <v>115</v>
      </c>
      <c r="D28" s="6">
        <v>95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3"/>
    </row>
    <row r="29" spans="1:18" ht="18">
      <c r="A29" s="119"/>
      <c r="B29" s="46" t="s">
        <v>102</v>
      </c>
      <c r="C29" s="53">
        <v>68</v>
      </c>
      <c r="D29" s="6">
        <v>68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4"/>
    </row>
    <row r="30" spans="1:18" ht="18">
      <c r="A30" s="119"/>
      <c r="B30" s="46" t="s">
        <v>64</v>
      </c>
      <c r="C30" s="53">
        <v>25</v>
      </c>
      <c r="D30" s="6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44"/>
    </row>
    <row r="31" spans="1:18" ht="18">
      <c r="A31" s="119"/>
      <c r="B31" s="46" t="s">
        <v>65</v>
      </c>
      <c r="C31" s="53">
        <v>14</v>
      </c>
      <c r="D31" s="6">
        <v>10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44"/>
    </row>
    <row r="32" spans="1:18" ht="18">
      <c r="A32" s="119"/>
      <c r="B32" s="46" t="s">
        <v>79</v>
      </c>
      <c r="C32" s="53">
        <v>6.7</v>
      </c>
      <c r="D32" s="6">
        <v>6.7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44"/>
    </row>
    <row r="33" spans="1:18" ht="18">
      <c r="A33" s="120"/>
      <c r="B33" s="46" t="s">
        <v>120</v>
      </c>
      <c r="C33" s="53">
        <v>0.3</v>
      </c>
      <c r="D33" s="6">
        <v>0.3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44"/>
    </row>
    <row r="34" spans="1:18">
      <c r="A34" s="118" t="s">
        <v>159</v>
      </c>
      <c r="B34" s="45" t="s">
        <v>49</v>
      </c>
      <c r="C34" s="124">
        <v>100</v>
      </c>
      <c r="D34" s="129"/>
      <c r="E34" s="8">
        <v>12.44</v>
      </c>
      <c r="F34" s="8">
        <v>9.24</v>
      </c>
      <c r="G34" s="8">
        <v>12.56</v>
      </c>
      <c r="H34" s="8">
        <v>183</v>
      </c>
      <c r="I34" s="8">
        <v>0.08</v>
      </c>
      <c r="J34" s="8">
        <v>0.12</v>
      </c>
      <c r="K34" s="8">
        <v>23</v>
      </c>
      <c r="L34" s="8">
        <v>35</v>
      </c>
      <c r="M34" s="8">
        <v>133.1</v>
      </c>
      <c r="N34" s="8">
        <v>25.7</v>
      </c>
      <c r="O34" s="8">
        <v>1.2</v>
      </c>
    </row>
    <row r="35" spans="1:18">
      <c r="A35" s="119"/>
      <c r="B35" s="46" t="s">
        <v>223</v>
      </c>
      <c r="C35" s="53">
        <v>55</v>
      </c>
      <c r="D35" s="6">
        <v>49.7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>
      <c r="A36" s="119"/>
      <c r="B36" s="46" t="s">
        <v>68</v>
      </c>
      <c r="C36" s="53">
        <v>19</v>
      </c>
      <c r="D36" s="6">
        <v>19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>
      <c r="A37" s="119"/>
      <c r="B37" s="46" t="s">
        <v>106</v>
      </c>
      <c r="C37" s="53">
        <v>14</v>
      </c>
      <c r="D37" s="6">
        <v>14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>
      <c r="A38" s="119"/>
      <c r="B38" s="46" t="s">
        <v>65</v>
      </c>
      <c r="C38" s="53">
        <v>10</v>
      </c>
      <c r="D38" s="6">
        <v>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>
      <c r="A39" s="119"/>
      <c r="B39" s="46" t="s">
        <v>69</v>
      </c>
      <c r="C39" s="53">
        <v>8</v>
      </c>
      <c r="D39" s="6">
        <v>8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>
      <c r="A40" s="119"/>
      <c r="B40" s="46" t="s">
        <v>120</v>
      </c>
      <c r="C40" s="53">
        <v>0.3</v>
      </c>
      <c r="D40" s="6">
        <v>0.3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>
      <c r="A41" s="120"/>
      <c r="B41" s="46" t="s">
        <v>62</v>
      </c>
      <c r="C41" s="53">
        <v>3</v>
      </c>
      <c r="D41" s="6">
        <v>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>
      <c r="A42" s="118" t="s">
        <v>190</v>
      </c>
      <c r="B42" s="45" t="s">
        <v>57</v>
      </c>
      <c r="C42" s="124">
        <v>150</v>
      </c>
      <c r="D42" s="129"/>
      <c r="E42" s="8">
        <v>4.33</v>
      </c>
      <c r="F42" s="8">
        <v>7.77</v>
      </c>
      <c r="G42" s="8">
        <v>41.42</v>
      </c>
      <c r="H42" s="8">
        <v>256.23</v>
      </c>
      <c r="I42" s="8">
        <v>0.28000000000000003</v>
      </c>
      <c r="J42" s="8">
        <v>37.799999999999997</v>
      </c>
      <c r="K42" s="8">
        <v>37.799999999999997</v>
      </c>
      <c r="L42" s="8">
        <v>26.35</v>
      </c>
      <c r="M42" s="8">
        <v>143.51</v>
      </c>
      <c r="N42" s="8">
        <v>52.79</v>
      </c>
      <c r="O42" s="8">
        <v>2.08</v>
      </c>
    </row>
    <row r="43" spans="1:18">
      <c r="A43" s="119"/>
      <c r="B43" s="46" t="s">
        <v>103</v>
      </c>
      <c r="C43" s="53">
        <v>133</v>
      </c>
      <c r="D43" s="6">
        <v>113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>
      <c r="A44" s="119"/>
      <c r="B44" s="46" t="s">
        <v>79</v>
      </c>
      <c r="C44" s="53">
        <v>6.7</v>
      </c>
      <c r="D44" s="6">
        <v>6.7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>
      <c r="A45" s="119"/>
      <c r="B45" s="46" t="s">
        <v>64</v>
      </c>
      <c r="C45" s="53">
        <v>7</v>
      </c>
      <c r="D45" s="6">
        <v>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>
      <c r="A46" s="119"/>
      <c r="B46" s="46" t="s">
        <v>65</v>
      </c>
      <c r="C46" s="53">
        <v>8.6</v>
      </c>
      <c r="D46" s="6">
        <v>7.2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>
      <c r="A47" s="119"/>
      <c r="B47" s="46" t="s">
        <v>84</v>
      </c>
      <c r="C47" s="53">
        <v>10.8</v>
      </c>
      <c r="D47" s="6">
        <v>10.8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>
      <c r="A48" s="119"/>
      <c r="B48" s="46" t="s">
        <v>104</v>
      </c>
      <c r="C48" s="53">
        <v>5</v>
      </c>
      <c r="D48" s="6">
        <v>5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119"/>
      <c r="B49" s="46" t="s">
        <v>72</v>
      </c>
      <c r="C49" s="53">
        <v>3</v>
      </c>
      <c r="D49" s="6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120"/>
      <c r="B50" s="46" t="s">
        <v>120</v>
      </c>
      <c r="C50" s="53">
        <v>0.3</v>
      </c>
      <c r="D50" s="6">
        <v>0.3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28.2">
      <c r="A51" s="118" t="s">
        <v>161</v>
      </c>
      <c r="B51" s="49" t="s">
        <v>123</v>
      </c>
      <c r="C51" s="124">
        <v>200</v>
      </c>
      <c r="D51" s="129"/>
      <c r="E51" s="8">
        <v>0.04</v>
      </c>
      <c r="F51" s="8">
        <v>0</v>
      </c>
      <c r="G51" s="8">
        <v>24.76</v>
      </c>
      <c r="H51" s="8">
        <v>94.2</v>
      </c>
      <c r="I51" s="8">
        <v>0.01</v>
      </c>
      <c r="J51" s="8">
        <v>0.16800000000000001</v>
      </c>
      <c r="K51" s="8">
        <v>0</v>
      </c>
      <c r="L51" s="8">
        <v>6.4</v>
      </c>
      <c r="M51" s="8">
        <v>3.6</v>
      </c>
      <c r="N51" s="8">
        <v>0</v>
      </c>
      <c r="O51" s="8">
        <v>0.18</v>
      </c>
    </row>
    <row r="52" spans="1:15">
      <c r="A52" s="119"/>
      <c r="B52" s="46" t="s">
        <v>70</v>
      </c>
      <c r="C52" s="53">
        <v>20</v>
      </c>
      <c r="D52" s="6">
        <v>20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120"/>
      <c r="B53" s="46" t="s">
        <v>72</v>
      </c>
      <c r="C53" s="53">
        <v>15</v>
      </c>
      <c r="D53" s="6">
        <v>15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27"/>
      <c r="B54" s="45" t="s">
        <v>19</v>
      </c>
      <c r="C54" s="124">
        <v>50</v>
      </c>
      <c r="D54" s="129"/>
      <c r="E54" s="17">
        <v>3.8</v>
      </c>
      <c r="F54" s="22">
        <v>0.45</v>
      </c>
      <c r="G54" s="22">
        <v>24.9</v>
      </c>
      <c r="H54" s="22">
        <v>113.22</v>
      </c>
      <c r="I54" s="22">
        <v>0.08</v>
      </c>
      <c r="J54" s="22">
        <v>0</v>
      </c>
      <c r="K54" s="22">
        <v>0</v>
      </c>
      <c r="L54" s="22">
        <v>13.02</v>
      </c>
      <c r="M54" s="22">
        <v>41.5</v>
      </c>
      <c r="N54" s="22">
        <v>17.53</v>
      </c>
      <c r="O54" s="22">
        <v>0.8</v>
      </c>
    </row>
    <row r="55" spans="1:15">
      <c r="A55" s="27"/>
      <c r="B55" s="45" t="s">
        <v>24</v>
      </c>
      <c r="C55" s="130">
        <v>50</v>
      </c>
      <c r="D55" s="131"/>
      <c r="E55" s="78">
        <v>2.75</v>
      </c>
      <c r="F55" s="78">
        <v>0.5</v>
      </c>
      <c r="G55" s="78">
        <v>17</v>
      </c>
      <c r="H55" s="78">
        <v>85</v>
      </c>
      <c r="I55" s="22">
        <v>0.09</v>
      </c>
      <c r="J55" s="22">
        <v>0</v>
      </c>
      <c r="K55" s="22">
        <v>0</v>
      </c>
      <c r="L55" s="22">
        <v>10.5</v>
      </c>
      <c r="M55" s="22">
        <v>87</v>
      </c>
      <c r="N55" s="22">
        <v>28.5</v>
      </c>
      <c r="O55" s="22">
        <v>1.8</v>
      </c>
    </row>
    <row r="56" spans="1:15">
      <c r="A56" s="51"/>
      <c r="B56" s="52" t="s">
        <v>26</v>
      </c>
      <c r="C56" s="160">
        <f>C24+C27+C34+C42+C51+C54+C55</f>
        <v>810</v>
      </c>
      <c r="D56" s="161"/>
      <c r="E56" s="112">
        <f t="shared" ref="E56:O56" si="1">SUM(E24:E55)</f>
        <v>27.37</v>
      </c>
      <c r="F56" s="112">
        <f t="shared" si="1"/>
        <v>27.88</v>
      </c>
      <c r="G56" s="112">
        <f t="shared" si="1"/>
        <v>139.4</v>
      </c>
      <c r="H56" s="112">
        <f t="shared" si="1"/>
        <v>871.79000000000008</v>
      </c>
      <c r="I56" s="34">
        <f t="shared" si="1"/>
        <v>0.64</v>
      </c>
      <c r="J56" s="34">
        <f t="shared" si="1"/>
        <v>50.387999999999998</v>
      </c>
      <c r="K56" s="34">
        <f t="shared" si="1"/>
        <v>60.8</v>
      </c>
      <c r="L56" s="34">
        <f t="shared" si="1"/>
        <v>132.04000000000002</v>
      </c>
      <c r="M56" s="34">
        <f t="shared" si="1"/>
        <v>486.61</v>
      </c>
      <c r="N56" s="34">
        <f t="shared" si="1"/>
        <v>158.66</v>
      </c>
      <c r="O56" s="34">
        <f t="shared" si="1"/>
        <v>7.7299999999999995</v>
      </c>
    </row>
    <row r="57" spans="1:15">
      <c r="A57" s="27"/>
      <c r="B57" s="4" t="s">
        <v>156</v>
      </c>
      <c r="C57" s="152">
        <f>C22+C56</f>
        <v>1410</v>
      </c>
      <c r="D57" s="151"/>
      <c r="E57" s="33">
        <f t="shared" ref="E57:O57" si="2">SUM(E22+E56)</f>
        <v>62.087000000000003</v>
      </c>
      <c r="F57" s="33">
        <f t="shared" si="2"/>
        <v>64.692999999999998</v>
      </c>
      <c r="G57" s="33">
        <f t="shared" si="2"/>
        <v>254.64</v>
      </c>
      <c r="H57" s="33">
        <f t="shared" si="2"/>
        <v>1776.75</v>
      </c>
      <c r="I57" s="33">
        <f t="shared" si="2"/>
        <v>1.0620000000000001</v>
      </c>
      <c r="J57" s="33">
        <f t="shared" si="2"/>
        <v>75.78</v>
      </c>
      <c r="K57" s="33">
        <f t="shared" si="2"/>
        <v>405.96199999999999</v>
      </c>
      <c r="L57" s="33">
        <f t="shared" si="2"/>
        <v>556.14699999999993</v>
      </c>
      <c r="M57" s="33">
        <f t="shared" si="2"/>
        <v>1080.665</v>
      </c>
      <c r="N57" s="33">
        <f t="shared" si="2"/>
        <v>269.14999999999998</v>
      </c>
      <c r="O57" s="33">
        <f t="shared" si="2"/>
        <v>13.768999999999998</v>
      </c>
    </row>
    <row r="58" spans="1:15">
      <c r="A58" s="152" t="s">
        <v>114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51"/>
    </row>
    <row r="59" spans="1:15">
      <c r="A59" s="27"/>
      <c r="B59" s="45" t="s">
        <v>30</v>
      </c>
      <c r="C59" s="124" t="s">
        <v>228</v>
      </c>
      <c r="D59" s="129"/>
      <c r="E59" s="87">
        <v>3.84</v>
      </c>
      <c r="F59" s="87">
        <v>2.36</v>
      </c>
      <c r="G59" s="87">
        <v>12.725</v>
      </c>
      <c r="H59" s="87">
        <v>76.033000000000001</v>
      </c>
      <c r="I59" s="87">
        <v>0.02</v>
      </c>
      <c r="J59" s="87">
        <v>0.08</v>
      </c>
      <c r="K59" s="87">
        <v>0</v>
      </c>
      <c r="L59" s="87">
        <v>3.0939999999999999</v>
      </c>
      <c r="M59" s="87">
        <v>2.7949999999999999</v>
      </c>
      <c r="N59" s="87">
        <v>0.55000000000000004</v>
      </c>
      <c r="O59" s="87">
        <v>2E-3</v>
      </c>
    </row>
    <row r="60" spans="1:15">
      <c r="A60" s="96"/>
      <c r="B60" s="45" t="s">
        <v>17</v>
      </c>
      <c r="C60" s="124">
        <v>15</v>
      </c>
      <c r="D60" s="129"/>
      <c r="E60" s="78">
        <v>4.4800000000000004</v>
      </c>
      <c r="F60" s="78">
        <v>5.43</v>
      </c>
      <c r="G60" s="78">
        <v>0</v>
      </c>
      <c r="H60" s="78">
        <v>155.37</v>
      </c>
      <c r="I60" s="87">
        <v>0.01</v>
      </c>
      <c r="J60" s="87">
        <v>0.11</v>
      </c>
      <c r="K60" s="87">
        <v>4.7999999999999996E-3</v>
      </c>
      <c r="L60" s="87">
        <v>132</v>
      </c>
      <c r="M60" s="87">
        <v>75</v>
      </c>
      <c r="N60" s="87">
        <v>5.25</v>
      </c>
      <c r="O60" s="87">
        <v>0.15</v>
      </c>
    </row>
    <row r="61" spans="1:15">
      <c r="A61" s="27"/>
      <c r="B61" s="45" t="s">
        <v>115</v>
      </c>
      <c r="C61" s="130">
        <v>15</v>
      </c>
      <c r="D61" s="131"/>
      <c r="E61" s="78">
        <v>3.25</v>
      </c>
      <c r="F61" s="78">
        <v>6.94</v>
      </c>
      <c r="G61" s="78">
        <v>42.32</v>
      </c>
      <c r="H61" s="78">
        <v>125.1</v>
      </c>
      <c r="I61" s="18">
        <v>0.02</v>
      </c>
      <c r="J61" s="18">
        <v>0.02</v>
      </c>
      <c r="K61" s="18"/>
      <c r="L61" s="18">
        <v>3</v>
      </c>
      <c r="M61" s="18">
        <v>8.6999999999999993</v>
      </c>
      <c r="N61" s="18">
        <v>27</v>
      </c>
      <c r="O61" s="18">
        <v>0.63</v>
      </c>
    </row>
    <row r="62" spans="1:15">
      <c r="A62" s="27"/>
      <c r="B62" s="45" t="s">
        <v>116</v>
      </c>
      <c r="C62" s="104">
        <v>300</v>
      </c>
      <c r="D62" s="105"/>
      <c r="E62" s="78">
        <f>SUM(E59:E61)</f>
        <v>11.57</v>
      </c>
      <c r="F62" s="78">
        <f t="shared" ref="F62:O62" si="3">SUM(F59:F61)</f>
        <v>14.73</v>
      </c>
      <c r="G62" s="78">
        <f t="shared" si="3"/>
        <v>55.045000000000002</v>
      </c>
      <c r="H62" s="78">
        <f t="shared" si="3"/>
        <v>356.50300000000004</v>
      </c>
      <c r="I62" s="18">
        <f t="shared" si="3"/>
        <v>0.05</v>
      </c>
      <c r="J62" s="18">
        <f t="shared" si="3"/>
        <v>0.21</v>
      </c>
      <c r="K62" s="18">
        <f t="shared" si="3"/>
        <v>4.7999999999999996E-3</v>
      </c>
      <c r="L62" s="18">
        <f t="shared" si="3"/>
        <v>138.09399999999999</v>
      </c>
      <c r="M62" s="18">
        <f t="shared" si="3"/>
        <v>86.495000000000005</v>
      </c>
      <c r="N62" s="18">
        <f t="shared" si="3"/>
        <v>32.799999999999997</v>
      </c>
      <c r="O62" s="18">
        <f t="shared" si="3"/>
        <v>0.78200000000000003</v>
      </c>
    </row>
    <row r="63" spans="1:15">
      <c r="A63" s="27"/>
      <c r="B63" s="45" t="s">
        <v>27</v>
      </c>
      <c r="C63" s="108">
        <f>C57+C62</f>
        <v>1710</v>
      </c>
      <c r="D63" s="109"/>
      <c r="E63" s="78">
        <f t="shared" ref="E63:O63" si="4">SUM(E22,E56,E62)</f>
        <v>73.657000000000011</v>
      </c>
      <c r="F63" s="78">
        <f t="shared" si="4"/>
        <v>79.423000000000002</v>
      </c>
      <c r="G63" s="78">
        <f t="shared" si="4"/>
        <v>309.685</v>
      </c>
      <c r="H63" s="78">
        <f t="shared" si="4"/>
        <v>2133.2530000000002</v>
      </c>
      <c r="I63" s="18">
        <f t="shared" si="4"/>
        <v>1.1120000000000001</v>
      </c>
      <c r="J63" s="18">
        <f t="shared" si="4"/>
        <v>75.989999999999995</v>
      </c>
      <c r="K63" s="18">
        <f t="shared" si="4"/>
        <v>405.96679999999998</v>
      </c>
      <c r="L63" s="18">
        <f t="shared" si="4"/>
        <v>694.24099999999999</v>
      </c>
      <c r="M63" s="18">
        <f t="shared" si="4"/>
        <v>1167.1599999999999</v>
      </c>
      <c r="N63" s="18">
        <f t="shared" si="4"/>
        <v>301.95</v>
      </c>
      <c r="O63" s="18">
        <f t="shared" si="4"/>
        <v>14.550999999999998</v>
      </c>
    </row>
    <row r="64" spans="1:15">
      <c r="C64" s="110"/>
      <c r="D64" s="110"/>
      <c r="E64" s="110"/>
      <c r="F64" s="110"/>
      <c r="G64" s="110"/>
      <c r="H64" s="110"/>
    </row>
    <row r="65" spans="3:8">
      <c r="C65" s="110"/>
      <c r="D65" s="110"/>
      <c r="E65" s="110"/>
      <c r="F65" s="110"/>
      <c r="G65" s="110"/>
      <c r="H65" s="110"/>
    </row>
    <row r="66" spans="3:8">
      <c r="C66" s="110"/>
      <c r="D66" s="110"/>
      <c r="E66" s="110"/>
      <c r="F66" s="110"/>
      <c r="G66" s="110"/>
      <c r="H66" s="110"/>
    </row>
    <row r="67" spans="3:8">
      <c r="C67" s="110"/>
      <c r="D67" s="110"/>
      <c r="E67" s="110"/>
      <c r="F67" s="110"/>
      <c r="G67" s="110"/>
      <c r="H67" s="110"/>
    </row>
  </sheetData>
  <mergeCells count="36">
    <mergeCell ref="C34:D34"/>
    <mergeCell ref="A34:A41"/>
    <mergeCell ref="A42:A50"/>
    <mergeCell ref="A51:A53"/>
    <mergeCell ref="A58:O58"/>
    <mergeCell ref="C61:D61"/>
    <mergeCell ref="C42:D42"/>
    <mergeCell ref="C51:D51"/>
    <mergeCell ref="C54:D54"/>
    <mergeCell ref="C55:D55"/>
    <mergeCell ref="C59:D59"/>
    <mergeCell ref="C60:D60"/>
    <mergeCell ref="C56:D56"/>
    <mergeCell ref="C57:D57"/>
    <mergeCell ref="A4:A5"/>
    <mergeCell ref="A6:O6"/>
    <mergeCell ref="A7:A11"/>
    <mergeCell ref="A16:A19"/>
    <mergeCell ref="C4:D4"/>
    <mergeCell ref="C7:D7"/>
    <mergeCell ref="C16:D16"/>
    <mergeCell ref="B4:B5"/>
    <mergeCell ref="E4:G4"/>
    <mergeCell ref="H4:H5"/>
    <mergeCell ref="I4:K4"/>
    <mergeCell ref="L4:O4"/>
    <mergeCell ref="A12:A15"/>
    <mergeCell ref="C12:D12"/>
    <mergeCell ref="C20:D20"/>
    <mergeCell ref="C21:D21"/>
    <mergeCell ref="C24:D24"/>
    <mergeCell ref="C27:D27"/>
    <mergeCell ref="A23:O23"/>
    <mergeCell ref="A24:A26"/>
    <mergeCell ref="A27:A33"/>
    <mergeCell ref="C22:D22"/>
  </mergeCells>
  <pageMargins left="0.70866141732283472" right="0.70866141732283472" top="0.15748031496062992" bottom="0.15748031496062992" header="0.31496062992125984" footer="0.31496062992125984"/>
  <pageSetup paperSize="9" scale="5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  <vt:lpstr>'день 5 Пятница'!Область_печати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2025-03-06T08:54:54Z</dcterms:modified>
</cp:coreProperties>
</file>